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da\Desktop\RADIM\2023\ZŠ Loděnice\D.1.4\Rozpočet\Rozdělení rozpočtu 2-2024\"/>
    </mc:Choice>
  </mc:AlternateContent>
  <xr:revisionPtr revIDLastSave="0" documentId="8_{12650294-8576-435B-B837-C13490FCF741}" xr6:coauthVersionLast="47" xr6:coauthVersionMax="47" xr10:uidLastSave="{00000000-0000-0000-0000-000000000000}"/>
  <bookViews>
    <workbookView xWindow="14400" yWindow="0" windowWidth="14400" windowHeight="17550" activeTab="1" xr2:uid="{5A7C1556-0F87-48A1-AED5-1CF82056DBA1}"/>
  </bookViews>
  <sheets>
    <sheet name="Rekapitulace členění" sheetId="1" r:id="rId1"/>
    <sheet name="Soupis prací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2" l="1"/>
  <c r="F17" i="2"/>
  <c r="H17" i="2" s="1"/>
  <c r="H59" i="2"/>
  <c r="F70" i="2"/>
  <c r="H70" i="2" s="1"/>
  <c r="H106" i="2" l="1"/>
  <c r="H103" i="2"/>
  <c r="H111" i="2"/>
  <c r="H108" i="2"/>
  <c r="H109" i="2"/>
  <c r="H110" i="2"/>
  <c r="H97" i="2"/>
  <c r="H96" i="2"/>
  <c r="F92" i="2"/>
  <c r="H88" i="2"/>
  <c r="H86" i="2"/>
  <c r="H84" i="2"/>
  <c r="H82" i="2"/>
  <c r="H68" i="2"/>
  <c r="H67" i="2"/>
  <c r="H66" i="2"/>
  <c r="H65" i="2"/>
  <c r="H62" i="2"/>
  <c r="H63" i="2"/>
  <c r="H64" i="2"/>
  <c r="H60" i="2"/>
  <c r="H61" i="2"/>
  <c r="H58" i="2"/>
  <c r="H40" i="2"/>
  <c r="H34" i="2"/>
  <c r="H36" i="2"/>
  <c r="H29" i="2"/>
  <c r="H25" i="2"/>
  <c r="H27" i="2"/>
  <c r="H16" i="2"/>
  <c r="H102" i="2" l="1"/>
  <c r="H92" i="2"/>
  <c r="H95" i="2"/>
  <c r="H107" i="2"/>
  <c r="H105" i="2"/>
  <c r="H104" i="2"/>
  <c r="H89" i="2"/>
  <c r="H90" i="2"/>
  <c r="H98" i="2"/>
  <c r="H87" i="2"/>
  <c r="H85" i="2"/>
  <c r="H77" i="2"/>
  <c r="H83" i="2"/>
  <c r="H81" i="2"/>
  <c r="H74" i="2"/>
  <c r="H75" i="2"/>
  <c r="H49" i="2"/>
  <c r="H53" i="2"/>
  <c r="H80" i="2" l="1"/>
  <c r="H101" i="2"/>
  <c r="E22" i="1" s="1"/>
  <c r="H94" i="2"/>
  <c r="E21" i="1" s="1"/>
  <c r="H72" i="2"/>
  <c r="E18" i="1" s="1"/>
  <c r="H79" i="2" l="1"/>
  <c r="E19" i="1" s="1"/>
  <c r="E20" i="1"/>
  <c r="H15" i="2"/>
  <c r="H55" i="2"/>
  <c r="H56" i="2"/>
  <c r="H57" i="2"/>
  <c r="H54" i="2"/>
  <c r="H44" i="2"/>
  <c r="H46" i="2"/>
  <c r="H47" i="2"/>
  <c r="H52" i="2" l="1"/>
  <c r="H42" i="2"/>
  <c r="H19" i="2"/>
  <c r="H38" i="2"/>
  <c r="H23" i="2"/>
  <c r="H32" i="2"/>
  <c r="H21" i="2"/>
  <c r="H51" i="2" l="1"/>
  <c r="E16" i="1" s="1"/>
  <c r="E17" i="1"/>
  <c r="H13" i="2"/>
  <c r="E15" i="1" s="1"/>
  <c r="E14" i="1" l="1"/>
  <c r="E13" i="1" s="1"/>
</calcChain>
</file>

<file path=xl/sharedStrings.xml><?xml version="1.0" encoding="utf-8"?>
<sst xmlns="http://schemas.openxmlformats.org/spreadsheetml/2006/main" count="391" uniqueCount="138">
  <si>
    <t>D</t>
  </si>
  <si>
    <t>K</t>
  </si>
  <si>
    <t>M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</si>
  <si>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</si>
  <si>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</si>
  <si>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</si>
  <si>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</si>
  <si>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</si>
  <si>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</si>
  <si>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</si>
  <si>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</si>
  <si>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ks</t>
  </si>
  <si>
    <t>m</t>
  </si>
  <si>
    <t>REKAPITULACE ČLENĚNÍ SOUPISU PRACÍ</t>
  </si>
  <si>
    <t>Stavba:</t>
  </si>
  <si>
    <t>Místo:</t>
  </si>
  <si>
    <t>Datum:</t>
  </si>
  <si>
    <t>Zadavatel:</t>
  </si>
  <si>
    <t>Projektant:</t>
  </si>
  <si>
    <t>Zpracovatel:</t>
  </si>
  <si>
    <t xml:space="preserve"> </t>
  </si>
  <si>
    <t>Ing. Radim Ondra</t>
  </si>
  <si>
    <t>PSV - Práce a dpdávky PSV</t>
  </si>
  <si>
    <t>Náklady ze soupisu prací</t>
  </si>
  <si>
    <t>kód dílu</t>
  </si>
  <si>
    <t>Wellnerova 134/7</t>
  </si>
  <si>
    <t>Olomouc</t>
  </si>
  <si>
    <t>Cena celkem [czk]</t>
  </si>
  <si>
    <t>Soupis Prací</t>
  </si>
  <si>
    <t xml:space="preserve">Poznámka: </t>
  </si>
  <si>
    <t>Vodovod</t>
  </si>
  <si>
    <t>Kanalizace</t>
  </si>
  <si>
    <t>Kanalizace - Potrubí</t>
  </si>
  <si>
    <t>Projektant doporučuje před objednáváním komponentů konzultovat a upřesnit jednotlivé montážní a nosné prvky se zástupcem dodavatele komponentů pro upřesnění, popř. zjednodušení realizace na základě zvyklostí a realizovaných akcí.</t>
  </si>
  <si>
    <t>Montáž plastového HT potrubí, pomocné práce, stavební úpravy</t>
  </si>
  <si>
    <t>Sifon pro odvod kondenzátu od VZT, DN 32</t>
  </si>
  <si>
    <t>Ostatní prvky, příslušenství</t>
  </si>
  <si>
    <t>Kanalizace - příslušenství</t>
  </si>
  <si>
    <t>Vodovod - Potrubí</t>
  </si>
  <si>
    <t>Zařizovací předměty</t>
  </si>
  <si>
    <t>Sifon umyvadlový bez výpusti, prostorově úsporný DN40</t>
  </si>
  <si>
    <t>Vodovod - Příslušenství</t>
  </si>
  <si>
    <t xml:space="preserve">Výpusť umyvadlová s nerezovou mřížkou </t>
  </si>
  <si>
    <t>Montáž vodovodního potrubí, pomocné práce, stavební úpravy</t>
  </si>
  <si>
    <t>DEMONTÁŽ UMYVADEL</t>
  </si>
  <si>
    <t>bez výtokových armatur</t>
  </si>
  <si>
    <t>DEMONTÁŽ BATERIÍ</t>
  </si>
  <si>
    <t>nástěnných do G 3/4</t>
  </si>
  <si>
    <t>DEMONTÁŽ ZÁPACHOVÝCH UZÁVĚREK</t>
  </si>
  <si>
    <t>PRO ZAŘIZOVACÍ PŘEDMĚTY</t>
  </si>
  <si>
    <t>jednoduchých</t>
  </si>
  <si>
    <t>PŘESUN VYBOURANÝCH HMOT - ZAŘIZOVACÍ PŘEDMĚTY</t>
  </si>
  <si>
    <t>přes 6 do 12 m</t>
  </si>
  <si>
    <t>ODVOZ SUTI A VYBOURANÝCH HMOT NA SKLÁDKU</t>
  </si>
  <si>
    <t>do 1 km</t>
  </si>
  <si>
    <t>příplatek za každý další 1 km ( za dalších 10 km )</t>
  </si>
  <si>
    <t>t</t>
  </si>
  <si>
    <t>Demontáž</t>
  </si>
  <si>
    <t>DEMONTÁŽ POTRUBÍ ODPADNÍHO Z PVC</t>
  </si>
  <si>
    <t>do D 75</t>
  </si>
  <si>
    <t>DEMONTÁŽ ROZVODŮ VODY Z PLASTŮ</t>
  </si>
  <si>
    <t>do D 32 mm</t>
  </si>
  <si>
    <t>Sekání drážky v cihle do šíře 100mm a hl. 50mm</t>
  </si>
  <si>
    <t>Vysekání drážek do zdiva cihelného</t>
  </si>
  <si>
    <t>PŘESUN HMOT PRO OPRAVY A ÚDRŽBU</t>
  </si>
  <si>
    <t>do 12 m</t>
  </si>
  <si>
    <t>ZKOUŠKA TĚSNOSTI KANALIZACE VODOU</t>
  </si>
  <si>
    <t>DO DN 125</t>
  </si>
  <si>
    <t>MONTÁŽ ZÁPACHOVÝCH UZÁVĚREK</t>
  </si>
  <si>
    <t>NEZMĚŘITELNÉ STAVEBNÍ PRÁCE</t>
  </si>
  <si>
    <t>vrtání a sekání nad rámec mont. položek</t>
  </si>
  <si>
    <t>h</t>
  </si>
  <si>
    <t>Uzavírací kohout PPR 20 mm</t>
  </si>
  <si>
    <t>Příchytka dvojitá s klipem na potrubí z plastu 2 x 20 mm</t>
  </si>
  <si>
    <t>Instalace příslušenství zařizovacích předmětů, pomocné práce, stavební úpravy</t>
  </si>
  <si>
    <t>Baterie stojánková, páková, umyvadlová s výpustí.</t>
  </si>
  <si>
    <t>Další materiál a montáž</t>
  </si>
  <si>
    <t>PROPLACH A DESINFEKCE POTRUBÍ</t>
  </si>
  <si>
    <t/>
  </si>
  <si>
    <t>do DN 80</t>
  </si>
  <si>
    <t>D.1.4.3.1 -ZTI</t>
  </si>
  <si>
    <t>Diblikdesign s.r.o</t>
  </si>
  <si>
    <t>Základní škola a mateřská škola Vranovice, Masarykova 178, 69125 Vranovice</t>
  </si>
  <si>
    <t>tento výkaz výměr je pouze orientační, směrodatná a nadřazená je výkresová dokumentace včetně technické zprávy + komponenty vyplývající z těchto dokumentů.</t>
  </si>
  <si>
    <t>TENTO PROJEKT NENAHRAZUJE DÍLENSKOU / VÝROBNÍ DOKUMENTACI ZHOTOVITELE.</t>
  </si>
  <si>
    <t>-</t>
  </si>
  <si>
    <t>"MODERNIZACE ZŠ LODĚNICE" p.č. 71, k.ú. Loděnice u Moravského Krumlova</t>
  </si>
  <si>
    <t>Loděnice</t>
  </si>
  <si>
    <t>do D 150</t>
  </si>
  <si>
    <t>DEMONTÁŽ VAN</t>
  </si>
  <si>
    <t>1250x700</t>
  </si>
  <si>
    <t>DEMONTÁŽ KLOZETŮ</t>
  </si>
  <si>
    <t>Kombinovaných</t>
  </si>
  <si>
    <t>DEMONTÁŽ VENTILŮ</t>
  </si>
  <si>
    <t>Rohových</t>
  </si>
  <si>
    <t>DEMONTÁŽ ELEKTRICKÉHO OHŘÍVAČE</t>
  </si>
  <si>
    <t>demontáž elektrického bojleru o objemu 220 l</t>
  </si>
  <si>
    <t>DEMONTÁŽ ARMATUR</t>
  </si>
  <si>
    <t>Stávající armatury</t>
  </si>
  <si>
    <t>sbr</t>
  </si>
  <si>
    <t>PŘESUN VYBOURANÝCH HMOT - POTRUBÍ</t>
  </si>
  <si>
    <t>Potrubí PVC HT DN32 20% tvarovek</t>
  </si>
  <si>
    <t>Potrubí PVC HT DN50 20% tvarovek</t>
  </si>
  <si>
    <t>Potrubí PVC HT DN70 20% tvarovek</t>
  </si>
  <si>
    <t>Montáž plastového KG potrubí, pomocné práce, stavební úpravy</t>
  </si>
  <si>
    <t>Potrubí PVC KG DN125 500 mm</t>
  </si>
  <si>
    <t>Potrubí PVC KG DN125 1000 mm</t>
  </si>
  <si>
    <t>Potrubí PVC KG DN125 2000 mm</t>
  </si>
  <si>
    <t>Potrubí PVC HT DN100 20% tvarovek</t>
  </si>
  <si>
    <t>Potrubí PVC KG DN100 500 mm</t>
  </si>
  <si>
    <t>Potrubí PVC KG DN100 1000 mm</t>
  </si>
  <si>
    <t>Potrubí PVC KG DN100 5000 mm</t>
  </si>
  <si>
    <t>Koleno PVC KG DN100 úhel 45°</t>
  </si>
  <si>
    <t>Koleno PVC KG DN125 úhel 45°</t>
  </si>
  <si>
    <t>Odbočka PVC KGEA DN125/100 úhel 45°</t>
  </si>
  <si>
    <t>Redukce PVC KGR DN125/100</t>
  </si>
  <si>
    <t>PODLAHOVÁ VPUST</t>
  </si>
  <si>
    <t>Potrubí PPR (P16),16x2,7</t>
  </si>
  <si>
    <t>Potrubí PPR (P16), 20x3,4</t>
  </si>
  <si>
    <t>koleno 90° PPR 20</t>
  </si>
  <si>
    <t>T-kus 90° PPR 20</t>
  </si>
  <si>
    <t>koleno 90° PPR 16</t>
  </si>
  <si>
    <t>T-kus 90° PPR 16</t>
  </si>
  <si>
    <t>Tepelná izolace potrubí 15/25</t>
  </si>
  <si>
    <t>Tepelná izolace  potrubí 15/13</t>
  </si>
  <si>
    <t>Tepelná izolace potrubí 20/13</t>
  </si>
  <si>
    <t>Umyvadlo keramické  s otvorem pro baterii 45x 41 cm, bílé</t>
  </si>
  <si>
    <t>Závěsný klozet o rozměrech 36x49 cm, bílý, hluboké splachování</t>
  </si>
  <si>
    <t>Sedátko s poklopem, plastové, odnímatelné, závěsy z nerezové oceli</t>
  </si>
  <si>
    <t>Montážní prvek pro závěsné WC s nádržkou pro splachování vody, provedení pro zazdění, přední ovládání, nastavitelné množství vody pro splachování, připojovací koleno 110 mm</t>
  </si>
  <si>
    <t>Ovládací tlačítko pro splachování WC. Kompatibilní s modulem pro splachování, provedení bílé, plast</t>
  </si>
  <si>
    <t>Obec Loděnice, č. p. 114, 67175 Loděnice</t>
  </si>
  <si>
    <t>Rohový kulový ventil, chromovaný s filtrem pákový DN 1/2"x3/8"</t>
  </si>
  <si>
    <t>Baterie stojánková, páková, umyvadlová s výpustí, provedení pouze pro studenou vodu</t>
  </si>
  <si>
    <t>m3</t>
  </si>
  <si>
    <t>Hloubení rýh v hornině 3</t>
  </si>
  <si>
    <t>náklady týkající se 1.NP</t>
  </si>
  <si>
    <t>D.1.4.3 -ZTI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</si>
</sst>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</font>
    <font>
      <sz val="9"/>
      <color theme="1"/>
      <name val="Calibri"/>
      <family val="2"/>
      <charset val="238"/>
      <scheme val="minor"/>
    </font>
    <font>
      <i/>
      <sz val="9"/>
      <color theme="0" tint="-0.34998626667073579"/>
      <name val="Calibri"/>
      <family val="2"/>
      <charset val="238"/>
      <scheme val="minor"/>
    </font>
    <font>
      <i/>
      <sz val="9"/>
      <color rgb="FF0000FF"/>
      <name val="Arial CE"/>
    </font>
    <font>
      <sz val="9"/>
      <color rgb="FF0000FF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0" tint="-0.24997711111789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6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top" wrapText="1"/>
    </xf>
    <xf numFmtId="165" fontId="4" fillId="0" borderId="7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4" fontId="3" fillId="0" borderId="0" xfId="0" applyNumberFormat="1" applyFont="1" applyAlignment="1" applyProtection="1">
      <alignment horizontal="center" vertical="center"/>
      <protection locked="0"/>
    </xf>
    <xf numFmtId="4" fontId="6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14" fontId="13" fillId="0" borderId="5" xfId="0" applyNumberFormat="1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 vertical="center" wrapText="1"/>
    </xf>
    <xf numFmtId="164" fontId="13" fillId="0" borderId="8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54861-2110-499E-A97D-17E23DA0D5C2}">
  <sheetPr>
    <pageSetUpPr fitToPage="1"/>
  </sheetPr>
  <dimension ref="A1:I34"/>
  <sheetViews>
    <sheetView zoomScale="85" zoomScaleNormal="85" workbookViewId="0">
      <selection activeCell="D30" sqref="D30"/>
    </sheetView>
  </sheetViews>
  <sheetFormatPr defaultRowHeight="12" x14ac:dyDescent="0.25"/>
  <cols>
    <col min="1" max="1" width="5" style="3" customWidth="1"/>
    <col min="2" max="2" width="4.140625" style="3" bestFit="1" customWidth="1"/>
    <col min="3" max="3" width="11.5703125" style="3" customWidth="1"/>
    <col min="4" max="4" width="87" style="1" customWidth="1"/>
    <col min="5" max="5" width="11.5703125" style="5" bestFit="1" customWidth="1"/>
    <col min="6" max="6" width="17.7109375" style="5" bestFit="1" customWidth="1"/>
    <col min="7" max="16384" width="9.140625" style="4"/>
  </cols>
  <sheetData>
    <row r="1" spans="1:6" ht="12.75" thickBot="1" x14ac:dyDescent="0.3"/>
    <row r="2" spans="1:6" ht="24.75" customHeight="1" x14ac:dyDescent="0.25">
      <c r="A2" s="28"/>
      <c r="B2" s="55" t="s">
        <v>13</v>
      </c>
      <c r="C2" s="55"/>
      <c r="D2" s="55"/>
      <c r="E2" s="55"/>
      <c r="F2" s="56"/>
    </row>
    <row r="3" spans="1:6" ht="15" customHeight="1" x14ac:dyDescent="0.25">
      <c r="A3" s="18"/>
      <c r="B3" s="65" t="s">
        <v>14</v>
      </c>
      <c r="C3" s="65"/>
      <c r="D3" s="46" t="s">
        <v>86</v>
      </c>
      <c r="F3" s="19"/>
    </row>
    <row r="4" spans="1:6" ht="15" customHeight="1" x14ac:dyDescent="0.25">
      <c r="A4" s="18"/>
      <c r="B4" s="64"/>
      <c r="C4" s="64"/>
      <c r="F4" s="19"/>
    </row>
    <row r="5" spans="1:6" ht="15" customHeight="1" x14ac:dyDescent="0.25">
      <c r="A5" s="18"/>
      <c r="B5" s="37"/>
      <c r="C5" s="37"/>
      <c r="D5" s="30" t="s">
        <v>137</v>
      </c>
      <c r="F5" s="19"/>
    </row>
    <row r="6" spans="1:6" ht="15" customHeight="1" x14ac:dyDescent="0.25">
      <c r="A6" s="18"/>
      <c r="B6" s="65" t="s">
        <v>15</v>
      </c>
      <c r="C6" s="65"/>
      <c r="D6" s="45" t="s">
        <v>87</v>
      </c>
      <c r="E6" s="5" t="s">
        <v>16</v>
      </c>
      <c r="F6" s="20">
        <v>45211</v>
      </c>
    </row>
    <row r="7" spans="1:6" ht="15" customHeight="1" x14ac:dyDescent="0.25">
      <c r="A7" s="18"/>
      <c r="B7" s="65" t="s">
        <v>17</v>
      </c>
      <c r="C7" s="65"/>
      <c r="D7" s="45" t="s">
        <v>131</v>
      </c>
      <c r="E7" s="5" t="s">
        <v>18</v>
      </c>
      <c r="F7" s="21" t="s">
        <v>81</v>
      </c>
    </row>
    <row r="8" spans="1:6" ht="15" customHeight="1" x14ac:dyDescent="0.25">
      <c r="A8" s="18"/>
      <c r="B8" s="64"/>
      <c r="C8" s="64"/>
      <c r="F8" s="21" t="s">
        <v>25</v>
      </c>
    </row>
    <row r="9" spans="1:6" ht="15" customHeight="1" x14ac:dyDescent="0.25">
      <c r="A9" s="18"/>
      <c r="B9" s="64"/>
      <c r="C9" s="64"/>
      <c r="D9" s="30" t="s">
        <v>136</v>
      </c>
      <c r="F9" s="21" t="s">
        <v>26</v>
      </c>
    </row>
    <row r="10" spans="1:6" ht="15" customHeight="1" thickBot="1" x14ac:dyDescent="0.3">
      <c r="A10" s="22"/>
      <c r="B10" s="66"/>
      <c r="C10" s="66"/>
      <c r="D10" s="24" t="s">
        <v>20</v>
      </c>
      <c r="E10" s="26" t="s">
        <v>19</v>
      </c>
      <c r="F10" s="27" t="s">
        <v>21</v>
      </c>
    </row>
    <row r="11" spans="1:6" ht="12.75" thickBot="1" x14ac:dyDescent="0.3"/>
    <row r="12" spans="1:6" ht="15.75" customHeight="1" x14ac:dyDescent="0.25">
      <c r="A12" s="28"/>
      <c r="B12" s="63" t="s">
        <v>24</v>
      </c>
      <c r="C12" s="63"/>
      <c r="D12" s="38" t="s">
        <v>6</v>
      </c>
      <c r="E12" s="61" t="s">
        <v>27</v>
      </c>
      <c r="F12" s="62"/>
    </row>
    <row r="13" spans="1:6" ht="15.75" customHeight="1" x14ac:dyDescent="0.25">
      <c r="A13" s="18"/>
      <c r="D13" s="12" t="s">
        <v>23</v>
      </c>
      <c r="E13" s="59">
        <f>E14</f>
        <v>0</v>
      </c>
      <c r="F13" s="60"/>
    </row>
    <row r="14" spans="1:6" ht="15.75" customHeight="1" x14ac:dyDescent="0.25">
      <c r="A14" s="18"/>
      <c r="D14" s="30" t="s">
        <v>22</v>
      </c>
      <c r="E14" s="57">
        <f>E15+E16+E19+E22</f>
        <v>0</v>
      </c>
      <c r="F14" s="58"/>
    </row>
    <row r="15" spans="1:6" ht="15.75" customHeight="1" x14ac:dyDescent="0.25">
      <c r="A15" s="18"/>
      <c r="C15" s="3">
        <v>720</v>
      </c>
      <c r="D15" s="29" t="s">
        <v>57</v>
      </c>
      <c r="E15" s="53">
        <f>'Soupis prací'!H13</f>
        <v>0</v>
      </c>
      <c r="F15" s="54"/>
    </row>
    <row r="16" spans="1:6" ht="15.75" customHeight="1" x14ac:dyDescent="0.25">
      <c r="A16" s="18"/>
      <c r="C16" s="3">
        <v>721</v>
      </c>
      <c r="D16" s="29" t="s">
        <v>31</v>
      </c>
      <c r="E16" s="53">
        <f>'Soupis prací'!H51</f>
        <v>0</v>
      </c>
      <c r="F16" s="54"/>
    </row>
    <row r="17" spans="1:9" ht="15.75" customHeight="1" x14ac:dyDescent="0.25">
      <c r="A17" s="18"/>
      <c r="C17" s="3">
        <v>7211</v>
      </c>
      <c r="D17" s="29" t="s">
        <v>32</v>
      </c>
      <c r="E17" s="53">
        <f>'Soupis prací'!H52</f>
        <v>0</v>
      </c>
      <c r="F17" s="54"/>
    </row>
    <row r="18" spans="1:9" ht="15.75" customHeight="1" x14ac:dyDescent="0.25">
      <c r="A18" s="18"/>
      <c r="C18" s="3">
        <v>7211</v>
      </c>
      <c r="D18" s="29" t="s">
        <v>37</v>
      </c>
      <c r="E18" s="53">
        <f>'Soupis prací'!H72</f>
        <v>0</v>
      </c>
      <c r="F18" s="54"/>
    </row>
    <row r="19" spans="1:9" ht="15.75" customHeight="1" x14ac:dyDescent="0.25">
      <c r="A19" s="18"/>
      <c r="C19" s="3">
        <v>722</v>
      </c>
      <c r="D19" s="29" t="s">
        <v>30</v>
      </c>
      <c r="E19" s="53">
        <f>'Soupis prací'!H79</f>
        <v>0</v>
      </c>
      <c r="F19" s="54"/>
    </row>
    <row r="20" spans="1:9" ht="15.75" customHeight="1" x14ac:dyDescent="0.25">
      <c r="A20" s="18"/>
      <c r="C20" s="3">
        <v>7221</v>
      </c>
      <c r="D20" s="29" t="s">
        <v>38</v>
      </c>
      <c r="E20" s="53">
        <f>'Soupis prací'!H80</f>
        <v>0</v>
      </c>
      <c r="F20" s="54"/>
    </row>
    <row r="21" spans="1:9" ht="15.75" customHeight="1" x14ac:dyDescent="0.25">
      <c r="A21" s="18"/>
      <c r="C21" s="3">
        <v>7222</v>
      </c>
      <c r="D21" s="29" t="s">
        <v>41</v>
      </c>
      <c r="E21" s="53">
        <f>'Soupis prací'!H94</f>
        <v>0</v>
      </c>
      <c r="F21" s="54"/>
    </row>
    <row r="22" spans="1:9" ht="15.75" customHeight="1" thickBot="1" x14ac:dyDescent="0.3">
      <c r="A22" s="22"/>
      <c r="B22" s="23"/>
      <c r="C22" s="23">
        <v>722</v>
      </c>
      <c r="D22" s="39" t="s">
        <v>39</v>
      </c>
      <c r="E22" s="67">
        <f>'Soupis prací'!H101</f>
        <v>0</v>
      </c>
      <c r="F22" s="68"/>
    </row>
    <row r="28" spans="1:9" ht="15" x14ac:dyDescent="0.25">
      <c r="C28" s="12"/>
      <c r="D28" s="12"/>
      <c r="E28" s="11"/>
      <c r="F28" s="12"/>
      <c r="G28" s="13"/>
      <c r="H28" s="14"/>
      <c r="I28" s="14"/>
    </row>
    <row r="29" spans="1:9" ht="15" x14ac:dyDescent="0.25">
      <c r="C29" s="12"/>
      <c r="D29" s="12"/>
      <c r="E29" s="11"/>
      <c r="F29" s="12"/>
      <c r="G29" s="13"/>
      <c r="H29" s="14"/>
      <c r="I29" s="14"/>
    </row>
    <row r="30" spans="1:9" ht="15" x14ac:dyDescent="0.25">
      <c r="C30" s="12"/>
      <c r="D30" s="12"/>
      <c r="E30" s="11"/>
      <c r="F30" s="12"/>
      <c r="G30" s="13"/>
      <c r="H30" s="14"/>
      <c r="I30" s="14"/>
    </row>
    <row r="31" spans="1:9" ht="15" x14ac:dyDescent="0.25">
      <c r="C31" s="12"/>
      <c r="D31" s="12"/>
      <c r="E31" s="11"/>
      <c r="F31" s="12"/>
      <c r="G31" s="13"/>
      <c r="H31" s="14"/>
      <c r="I31" s="14"/>
    </row>
    <row r="32" spans="1:9" ht="15" x14ac:dyDescent="0.25">
      <c r="C32" s="12"/>
      <c r="D32" s="12"/>
      <c r="E32" s="11"/>
      <c r="F32" s="12"/>
      <c r="G32" s="13"/>
      <c r="H32" s="14"/>
      <c r="I32" s="14"/>
    </row>
    <row r="33" spans="3:9" ht="15" x14ac:dyDescent="0.25">
      <c r="C33" s="12"/>
      <c r="D33" s="12"/>
      <c r="E33" s="11"/>
      <c r="F33" s="3"/>
      <c r="G33" s="9"/>
      <c r="H33" s="5"/>
      <c r="I33" s="14"/>
    </row>
    <row r="34" spans="3:9" ht="15" x14ac:dyDescent="0.25">
      <c r="C34" s="12"/>
      <c r="D34" s="12"/>
      <c r="E34" s="11"/>
      <c r="F34" s="12"/>
      <c r="G34" s="13"/>
      <c r="H34" s="14"/>
      <c r="I34" s="14"/>
    </row>
  </sheetData>
  <mergeCells count="20">
    <mergeCell ref="E22:F22"/>
    <mergeCell ref="E18:F18"/>
    <mergeCell ref="E19:F19"/>
    <mergeCell ref="E20:F20"/>
    <mergeCell ref="E16:F16"/>
    <mergeCell ref="E21:F21"/>
    <mergeCell ref="E17:F17"/>
    <mergeCell ref="E15:F15"/>
    <mergeCell ref="B2:F2"/>
    <mergeCell ref="E14:F14"/>
    <mergeCell ref="E13:F13"/>
    <mergeCell ref="E12:F12"/>
    <mergeCell ref="B12:C12"/>
    <mergeCell ref="B8:C8"/>
    <mergeCell ref="B9:C9"/>
    <mergeCell ref="B3:C3"/>
    <mergeCell ref="B4:C4"/>
    <mergeCell ref="B6:C6"/>
    <mergeCell ref="B7:C7"/>
    <mergeCell ref="B10:C10"/>
  </mergeCells>
  <pageMargins left="0.25" right="0.25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1E3EC-336B-44D5-88E1-C0F10475B71F}">
  <sheetPr>
    <pageSetUpPr fitToPage="1"/>
  </sheetPr>
  <dimension ref="A1:H147"/>
  <sheetViews>
    <sheetView tabSelected="1" zoomScale="90" zoomScaleNormal="90" workbookViewId="0">
      <selection activeCell="D28" sqref="D28"/>
    </sheetView>
  </sheetViews>
  <sheetFormatPr defaultRowHeight="12" x14ac:dyDescent="0.25"/>
  <cols>
    <col min="1" max="1" width="5" style="3" customWidth="1"/>
    <col min="2" max="2" width="4.140625" style="3" bestFit="1" customWidth="1"/>
    <col min="3" max="3" width="11.5703125" style="3" customWidth="1"/>
    <col min="4" max="4" width="76.85546875" style="1" customWidth="1"/>
    <col min="5" max="5" width="3.7109375" style="3" bestFit="1" customWidth="1"/>
    <col min="6" max="6" width="9.140625" style="9" bestFit="1" customWidth="1"/>
    <col min="7" max="7" width="11.5703125" style="5" bestFit="1" customWidth="1"/>
    <col min="8" max="8" width="17.7109375" style="5" bestFit="1" customWidth="1"/>
    <col min="9" max="16384" width="9.140625" style="4"/>
  </cols>
  <sheetData>
    <row r="1" spans="1:8" ht="15.75" customHeight="1" thickBot="1" x14ac:dyDescent="0.3">
      <c r="D1" s="29"/>
      <c r="E1" s="29"/>
      <c r="F1" s="29"/>
    </row>
    <row r="2" spans="1:8" ht="24.75" customHeight="1" x14ac:dyDescent="0.25">
      <c r="A2" s="28"/>
      <c r="B2" s="55" t="s">
        <v>28</v>
      </c>
      <c r="C2" s="55"/>
      <c r="D2" s="55"/>
      <c r="E2" s="55"/>
      <c r="F2" s="55"/>
      <c r="G2" s="55"/>
      <c r="H2" s="56"/>
    </row>
    <row r="3" spans="1:8" ht="15" customHeight="1" x14ac:dyDescent="0.25">
      <c r="A3" s="18"/>
      <c r="B3" s="65" t="s">
        <v>14</v>
      </c>
      <c r="C3" s="65"/>
      <c r="D3" s="46" t="s">
        <v>86</v>
      </c>
      <c r="H3" s="19"/>
    </row>
    <row r="4" spans="1:8" ht="15" customHeight="1" x14ac:dyDescent="0.25">
      <c r="A4" s="18"/>
      <c r="B4" s="64"/>
      <c r="C4" s="64"/>
      <c r="H4" s="19"/>
    </row>
    <row r="5" spans="1:8" ht="15" customHeight="1" x14ac:dyDescent="0.25">
      <c r="A5" s="18"/>
      <c r="B5" s="69" t="s">
        <v>80</v>
      </c>
      <c r="C5" s="69"/>
      <c r="D5" s="69"/>
      <c r="H5" s="19"/>
    </row>
    <row r="6" spans="1:8" ht="15" customHeight="1" x14ac:dyDescent="0.25">
      <c r="A6" s="18"/>
      <c r="B6" s="65" t="s">
        <v>15</v>
      </c>
      <c r="C6" s="65"/>
      <c r="D6" s="45" t="s">
        <v>87</v>
      </c>
      <c r="G6" s="5" t="s">
        <v>16</v>
      </c>
      <c r="H6" s="47">
        <v>45203</v>
      </c>
    </row>
    <row r="7" spans="1:8" ht="15" customHeight="1" x14ac:dyDescent="0.25">
      <c r="A7" s="18"/>
      <c r="B7" s="65" t="s">
        <v>17</v>
      </c>
      <c r="C7" s="65"/>
      <c r="D7" s="45" t="s">
        <v>82</v>
      </c>
      <c r="G7" s="5" t="s">
        <v>18</v>
      </c>
      <c r="H7" s="48" t="s">
        <v>81</v>
      </c>
    </row>
    <row r="8" spans="1:8" ht="15" customHeight="1" x14ac:dyDescent="0.25">
      <c r="A8" s="18"/>
      <c r="B8" s="64"/>
      <c r="C8" s="64"/>
      <c r="H8" s="48" t="s">
        <v>25</v>
      </c>
    </row>
    <row r="9" spans="1:8" ht="15" customHeight="1" x14ac:dyDescent="0.25">
      <c r="A9" s="18"/>
      <c r="B9" s="64"/>
      <c r="C9" s="64"/>
      <c r="H9" s="48" t="s">
        <v>26</v>
      </c>
    </row>
    <row r="10" spans="1:8" ht="15" customHeight="1" thickBot="1" x14ac:dyDescent="0.3">
      <c r="A10" s="22"/>
      <c r="B10" s="66"/>
      <c r="C10" s="66"/>
      <c r="D10" s="24" t="s">
        <v>20</v>
      </c>
      <c r="E10" s="23"/>
      <c r="F10" s="25"/>
      <c r="G10" s="26" t="s">
        <v>19</v>
      </c>
      <c r="H10" s="49" t="s">
        <v>21</v>
      </c>
    </row>
    <row r="11" spans="1:8" ht="12.75" thickBot="1" x14ac:dyDescent="0.3"/>
    <row r="12" spans="1:8" s="16" customFormat="1" ht="18" customHeight="1" thickBot="1" x14ac:dyDescent="0.3">
      <c r="A12" s="31" t="s">
        <v>3</v>
      </c>
      <c r="B12" s="32" t="s">
        <v>4</v>
      </c>
      <c r="C12" s="32" t="s">
        <v>5</v>
      </c>
      <c r="D12" s="33" t="s">
        <v>6</v>
      </c>
      <c r="E12" s="32" t="s">
        <v>7</v>
      </c>
      <c r="F12" s="34" t="s">
        <v>8</v>
      </c>
      <c r="G12" s="35" t="s">
        <v>9</v>
      </c>
      <c r="H12" s="36" t="s">
        <v>10</v>
      </c>
    </row>
    <row r="13" spans="1:8" s="15" customFormat="1" ht="18.75" customHeight="1" x14ac:dyDescent="0.25">
      <c r="A13" s="12"/>
      <c r="B13" s="12" t="s">
        <v>0</v>
      </c>
      <c r="C13" s="12">
        <v>720</v>
      </c>
      <c r="D13" s="11" t="s">
        <v>57</v>
      </c>
      <c r="E13" s="12"/>
      <c r="F13" s="13"/>
      <c r="G13" s="14"/>
      <c r="H13" s="14">
        <f>SUM(H14:H49)</f>
        <v>0</v>
      </c>
    </row>
    <row r="14" spans="1:8" s="15" customFormat="1" ht="11.25" customHeight="1" x14ac:dyDescent="0.25">
      <c r="A14" s="3">
        <v>1</v>
      </c>
      <c r="B14" s="3" t="s">
        <v>1</v>
      </c>
      <c r="C14" s="40" t="s">
        <v>85</v>
      </c>
      <c r="D14" s="44" t="s">
        <v>58</v>
      </c>
      <c r="E14" s="7"/>
      <c r="F14" s="13"/>
      <c r="G14" s="14"/>
      <c r="H14" s="14"/>
    </row>
    <row r="15" spans="1:8" s="15" customFormat="1" ht="11.25" customHeight="1" x14ac:dyDescent="0.25">
      <c r="A15" s="3">
        <v>2</v>
      </c>
      <c r="B15" s="3" t="s">
        <v>1</v>
      </c>
      <c r="C15" s="40" t="s">
        <v>85</v>
      </c>
      <c r="D15" s="6" t="s">
        <v>59</v>
      </c>
      <c r="E15" s="7" t="s">
        <v>12</v>
      </c>
      <c r="F15" s="10">
        <v>5</v>
      </c>
      <c r="G15" s="8"/>
      <c r="H15" s="8">
        <f>ROUND(F15*G15,2)</f>
        <v>0</v>
      </c>
    </row>
    <row r="16" spans="1:8" s="15" customFormat="1" ht="11.25" customHeight="1" x14ac:dyDescent="0.25">
      <c r="A16" s="3">
        <v>3</v>
      </c>
      <c r="B16" s="3" t="s">
        <v>1</v>
      </c>
      <c r="C16" s="40"/>
      <c r="D16" s="6" t="s">
        <v>88</v>
      </c>
      <c r="E16" s="7" t="s">
        <v>12</v>
      </c>
      <c r="F16" s="10">
        <v>20.8</v>
      </c>
      <c r="G16" s="8"/>
      <c r="H16" s="8">
        <f>ROUND(F16*G16,2)</f>
        <v>0</v>
      </c>
    </row>
    <row r="17" spans="1:8" s="15" customFormat="1" ht="12" customHeight="1" x14ac:dyDescent="0.25">
      <c r="A17" s="3">
        <v>4</v>
      </c>
      <c r="B17" s="3" t="s">
        <v>1</v>
      </c>
      <c r="C17" s="40" t="s">
        <v>85</v>
      </c>
      <c r="D17" s="44" t="s">
        <v>135</v>
      </c>
      <c r="E17" s="50" t="s">
        <v>134</v>
      </c>
      <c r="F17" s="51">
        <f>((9)*0.8*0.5)-0.08</f>
        <v>3.52</v>
      </c>
      <c r="G17" s="52"/>
      <c r="H17" s="52">
        <f t="shared" ref="H17" si="0">ROUND(F17*G17,2)</f>
        <v>0</v>
      </c>
    </row>
    <row r="18" spans="1:8" s="15" customFormat="1" ht="11.25" customHeight="1" x14ac:dyDescent="0.25">
      <c r="A18" s="3">
        <v>4</v>
      </c>
      <c r="B18" s="3" t="s">
        <v>1</v>
      </c>
      <c r="C18" s="40" t="s">
        <v>85</v>
      </c>
      <c r="D18" s="44" t="s">
        <v>60</v>
      </c>
      <c r="E18" s="7"/>
      <c r="F18" s="13"/>
      <c r="G18" s="14"/>
      <c r="H18" s="14"/>
    </row>
    <row r="19" spans="1:8" s="15" customFormat="1" ht="11.25" customHeight="1" x14ac:dyDescent="0.25">
      <c r="A19" s="3">
        <v>5</v>
      </c>
      <c r="B19" s="3" t="s">
        <v>1</v>
      </c>
      <c r="C19" s="40" t="s">
        <v>85</v>
      </c>
      <c r="D19" s="6" t="s">
        <v>61</v>
      </c>
      <c r="E19" s="7" t="s">
        <v>12</v>
      </c>
      <c r="F19" s="10">
        <v>33.369999999999997</v>
      </c>
      <c r="G19" s="8"/>
      <c r="H19" s="8">
        <f t="shared" ref="H19" si="1">ROUND(F19*G19,2)</f>
        <v>0</v>
      </c>
    </row>
    <row r="20" spans="1:8" s="15" customFormat="1" ht="11.25" customHeight="1" x14ac:dyDescent="0.25">
      <c r="A20" s="3">
        <v>6</v>
      </c>
      <c r="B20" s="3" t="s">
        <v>1</v>
      </c>
      <c r="C20" s="40" t="s">
        <v>85</v>
      </c>
      <c r="D20" s="1" t="s">
        <v>44</v>
      </c>
      <c r="E20" s="7"/>
      <c r="F20" s="13"/>
      <c r="G20" s="14"/>
      <c r="H20" s="14"/>
    </row>
    <row r="21" spans="1:8" s="15" customFormat="1" ht="11.25" customHeight="1" x14ac:dyDescent="0.25">
      <c r="A21" s="3">
        <v>7</v>
      </c>
      <c r="B21" s="3" t="s">
        <v>1</v>
      </c>
      <c r="C21" s="40" t="s">
        <v>85</v>
      </c>
      <c r="D21" s="6" t="s">
        <v>45</v>
      </c>
      <c r="E21" s="7" t="s">
        <v>11</v>
      </c>
      <c r="F21" s="10">
        <v>1</v>
      </c>
      <c r="G21" s="8"/>
      <c r="H21" s="8">
        <f t="shared" ref="H21:H23" si="2">ROUND(F21*G21,2)</f>
        <v>0</v>
      </c>
    </row>
    <row r="22" spans="1:8" s="15" customFormat="1" ht="11.25" customHeight="1" x14ac:dyDescent="0.25">
      <c r="A22" s="3">
        <v>8</v>
      </c>
      <c r="B22" s="3" t="s">
        <v>1</v>
      </c>
      <c r="C22" s="40" t="s">
        <v>85</v>
      </c>
      <c r="D22" s="1" t="s">
        <v>46</v>
      </c>
      <c r="E22" s="7"/>
      <c r="F22" s="10"/>
      <c r="G22" s="8"/>
      <c r="H22" s="8"/>
    </row>
    <row r="23" spans="1:8" s="15" customFormat="1" ht="11.25" customHeight="1" x14ac:dyDescent="0.25">
      <c r="A23" s="3">
        <v>9</v>
      </c>
      <c r="B23" s="3" t="s">
        <v>1</v>
      </c>
      <c r="C23" s="40" t="s">
        <v>85</v>
      </c>
      <c r="D23" s="6" t="s">
        <v>47</v>
      </c>
      <c r="E23" s="7" t="s">
        <v>11</v>
      </c>
      <c r="F23" s="10">
        <v>3</v>
      </c>
      <c r="G23" s="8"/>
      <c r="H23" s="8">
        <f t="shared" si="2"/>
        <v>0</v>
      </c>
    </row>
    <row r="24" spans="1:8" s="15" customFormat="1" ht="11.25" customHeight="1" x14ac:dyDescent="0.25">
      <c r="A24" s="3">
        <v>10</v>
      </c>
      <c r="B24" s="3" t="s">
        <v>1</v>
      </c>
      <c r="C24" s="40" t="s">
        <v>85</v>
      </c>
      <c r="D24" s="1" t="s">
        <v>89</v>
      </c>
      <c r="E24" s="7"/>
      <c r="F24" s="10"/>
      <c r="G24" s="8"/>
      <c r="H24" s="8"/>
    </row>
    <row r="25" spans="1:8" s="15" customFormat="1" ht="11.25" customHeight="1" x14ac:dyDescent="0.25">
      <c r="A25" s="3">
        <v>11</v>
      </c>
      <c r="B25" s="3" t="s">
        <v>1</v>
      </c>
      <c r="C25" s="40" t="s">
        <v>85</v>
      </c>
      <c r="D25" s="6" t="s">
        <v>90</v>
      </c>
      <c r="E25" s="7" t="s">
        <v>11</v>
      </c>
      <c r="F25" s="10">
        <v>1</v>
      </c>
      <c r="G25" s="8"/>
      <c r="H25" s="8">
        <f t="shared" ref="H25" si="3">ROUND(F25*G25,2)</f>
        <v>0</v>
      </c>
    </row>
    <row r="26" spans="1:8" s="15" customFormat="1" ht="11.25" customHeight="1" x14ac:dyDescent="0.25">
      <c r="A26" s="3">
        <v>12</v>
      </c>
      <c r="B26" s="3" t="s">
        <v>1</v>
      </c>
      <c r="C26" s="40" t="s">
        <v>85</v>
      </c>
      <c r="D26" s="1" t="s">
        <v>91</v>
      </c>
      <c r="E26" s="7"/>
      <c r="F26" s="10"/>
      <c r="G26" s="8"/>
      <c r="H26" s="8"/>
    </row>
    <row r="27" spans="1:8" s="15" customFormat="1" ht="11.25" customHeight="1" x14ac:dyDescent="0.25">
      <c r="A27" s="3">
        <v>13</v>
      </c>
      <c r="B27" s="3" t="s">
        <v>1</v>
      </c>
      <c r="C27" s="40" t="s">
        <v>85</v>
      </c>
      <c r="D27" s="6" t="s">
        <v>92</v>
      </c>
      <c r="E27" s="7" t="s">
        <v>11</v>
      </c>
      <c r="F27" s="10">
        <v>1</v>
      </c>
      <c r="G27" s="8"/>
      <c r="H27" s="8">
        <f t="shared" ref="H27" si="4">ROUND(F27*G27,2)</f>
        <v>0</v>
      </c>
    </row>
    <row r="28" spans="1:8" s="15" customFormat="1" ht="11.25" customHeight="1" x14ac:dyDescent="0.25">
      <c r="A28" s="3">
        <v>14</v>
      </c>
      <c r="B28" s="3" t="s">
        <v>1</v>
      </c>
      <c r="C28" s="40" t="s">
        <v>85</v>
      </c>
      <c r="D28" s="1" t="s">
        <v>93</v>
      </c>
      <c r="E28" s="7"/>
      <c r="F28" s="10"/>
      <c r="G28" s="8"/>
      <c r="H28" s="8"/>
    </row>
    <row r="29" spans="1:8" s="15" customFormat="1" ht="11.25" customHeight="1" x14ac:dyDescent="0.25">
      <c r="A29" s="3">
        <v>15</v>
      </c>
      <c r="B29" s="3" t="s">
        <v>1</v>
      </c>
      <c r="C29" s="40" t="s">
        <v>85</v>
      </c>
      <c r="D29" s="6" t="s">
        <v>94</v>
      </c>
      <c r="E29" s="7" t="s">
        <v>11</v>
      </c>
      <c r="F29" s="10">
        <v>5</v>
      </c>
      <c r="G29" s="8"/>
      <c r="H29" s="8">
        <f t="shared" ref="H29" si="5">ROUND(F29*G29,2)</f>
        <v>0</v>
      </c>
    </row>
    <row r="30" spans="1:8" s="15" customFormat="1" ht="11.25" customHeight="1" x14ac:dyDescent="0.25">
      <c r="A30" s="3">
        <v>16</v>
      </c>
      <c r="B30" s="3" t="s">
        <v>1</v>
      </c>
      <c r="C30" s="40" t="s">
        <v>85</v>
      </c>
      <c r="D30" s="1" t="s">
        <v>48</v>
      </c>
      <c r="E30" s="7"/>
      <c r="F30" s="10"/>
      <c r="G30" s="8"/>
      <c r="H30" s="8"/>
    </row>
    <row r="31" spans="1:8" s="15" customFormat="1" ht="11.25" customHeight="1" x14ac:dyDescent="0.25">
      <c r="A31" s="3">
        <v>17</v>
      </c>
      <c r="B31" s="3" t="s">
        <v>1</v>
      </c>
      <c r="C31" s="40" t="s">
        <v>85</v>
      </c>
      <c r="D31" s="1" t="s">
        <v>49</v>
      </c>
      <c r="E31" s="7"/>
      <c r="F31" s="10"/>
      <c r="G31" s="8"/>
      <c r="H31" s="8"/>
    </row>
    <row r="32" spans="1:8" s="15" customFormat="1" ht="11.25" customHeight="1" x14ac:dyDescent="0.25">
      <c r="A32" s="3">
        <v>18</v>
      </c>
      <c r="B32" s="3" t="s">
        <v>1</v>
      </c>
      <c r="C32" s="40" t="s">
        <v>85</v>
      </c>
      <c r="D32" s="6" t="s">
        <v>50</v>
      </c>
      <c r="E32" s="7" t="s">
        <v>11</v>
      </c>
      <c r="F32" s="10">
        <v>3</v>
      </c>
      <c r="G32" s="8"/>
      <c r="H32" s="8">
        <f>ROUND(F32*G32,2)</f>
        <v>0</v>
      </c>
    </row>
    <row r="33" spans="1:8" s="15" customFormat="1" ht="11.25" customHeight="1" x14ac:dyDescent="0.25">
      <c r="A33" s="3">
        <v>19</v>
      </c>
      <c r="B33" s="3" t="s">
        <v>1</v>
      </c>
      <c r="C33" s="40" t="s">
        <v>85</v>
      </c>
      <c r="D33" s="1" t="s">
        <v>95</v>
      </c>
      <c r="E33" s="7"/>
      <c r="F33" s="10"/>
      <c r="G33" s="8"/>
      <c r="H33" s="8"/>
    </row>
    <row r="34" spans="1:8" s="15" customFormat="1" ht="11.25" customHeight="1" x14ac:dyDescent="0.25">
      <c r="A34" s="3">
        <v>20</v>
      </c>
      <c r="B34" s="3" t="s">
        <v>1</v>
      </c>
      <c r="C34" s="40" t="s">
        <v>85</v>
      </c>
      <c r="D34" s="6" t="s">
        <v>96</v>
      </c>
      <c r="E34" s="7" t="s">
        <v>11</v>
      </c>
      <c r="F34" s="10">
        <v>1</v>
      </c>
      <c r="G34" s="8"/>
      <c r="H34" s="8">
        <f t="shared" ref="H34" si="6">ROUND(F34*G34,2)</f>
        <v>0</v>
      </c>
    </row>
    <row r="35" spans="1:8" s="15" customFormat="1" ht="11.25" customHeight="1" x14ac:dyDescent="0.25">
      <c r="A35" s="3">
        <v>21</v>
      </c>
      <c r="B35" s="3" t="s">
        <v>1</v>
      </c>
      <c r="C35" s="40" t="s">
        <v>85</v>
      </c>
      <c r="D35" s="1" t="s">
        <v>97</v>
      </c>
      <c r="E35" s="7"/>
      <c r="F35" s="10"/>
      <c r="G35" s="8"/>
      <c r="H35" s="8"/>
    </row>
    <row r="36" spans="1:8" s="15" customFormat="1" ht="11.25" customHeight="1" x14ac:dyDescent="0.25">
      <c r="A36" s="3">
        <v>22</v>
      </c>
      <c r="B36" s="3" t="s">
        <v>1</v>
      </c>
      <c r="C36" s="40" t="s">
        <v>85</v>
      </c>
      <c r="D36" s="6" t="s">
        <v>98</v>
      </c>
      <c r="E36" s="7" t="s">
        <v>99</v>
      </c>
      <c r="F36" s="10">
        <v>1</v>
      </c>
      <c r="G36" s="8"/>
      <c r="H36" s="8">
        <f t="shared" ref="H36" si="7">ROUND(F36*G36,2)</f>
        <v>0</v>
      </c>
    </row>
    <row r="37" spans="1:8" s="15" customFormat="1" ht="11.25" customHeight="1" x14ac:dyDescent="0.25">
      <c r="A37" s="3">
        <v>23</v>
      </c>
      <c r="B37" s="3" t="s">
        <v>1</v>
      </c>
      <c r="C37" s="40" t="s">
        <v>85</v>
      </c>
      <c r="D37" s="1" t="s">
        <v>51</v>
      </c>
      <c r="E37" s="7"/>
      <c r="F37" s="10"/>
      <c r="G37" s="8"/>
      <c r="H37" s="8"/>
    </row>
    <row r="38" spans="1:8" s="15" customFormat="1" ht="11.25" customHeight="1" x14ac:dyDescent="0.25">
      <c r="A38" s="3">
        <v>24</v>
      </c>
      <c r="B38" s="3" t="s">
        <v>1</v>
      </c>
      <c r="C38" s="40" t="s">
        <v>85</v>
      </c>
      <c r="D38" s="6" t="s">
        <v>52</v>
      </c>
      <c r="E38" s="7" t="s">
        <v>56</v>
      </c>
      <c r="F38" s="10">
        <v>0.11360000000000001</v>
      </c>
      <c r="G38" s="8"/>
      <c r="H38" s="8">
        <f t="shared" ref="H38" si="8">ROUND(F38*G38,2)</f>
        <v>0</v>
      </c>
    </row>
    <row r="39" spans="1:8" s="15" customFormat="1" ht="11.25" customHeight="1" x14ac:dyDescent="0.25">
      <c r="A39" s="3">
        <v>25</v>
      </c>
      <c r="B39" s="3" t="s">
        <v>1</v>
      </c>
      <c r="C39" s="40" t="s">
        <v>85</v>
      </c>
      <c r="D39" s="1" t="s">
        <v>100</v>
      </c>
      <c r="E39" s="7"/>
      <c r="F39" s="10"/>
      <c r="G39" s="8"/>
      <c r="H39" s="8"/>
    </row>
    <row r="40" spans="1:8" s="15" customFormat="1" ht="11.25" customHeight="1" x14ac:dyDescent="0.25">
      <c r="A40" s="3">
        <v>26</v>
      </c>
      <c r="B40" s="3" t="s">
        <v>1</v>
      </c>
      <c r="C40" s="40" t="s">
        <v>85</v>
      </c>
      <c r="D40" s="6" t="s">
        <v>52</v>
      </c>
      <c r="E40" s="7" t="s">
        <v>56</v>
      </c>
      <c r="F40" s="10">
        <v>9.1649999999999995E-2</v>
      </c>
      <c r="G40" s="8"/>
      <c r="H40" s="8">
        <f t="shared" ref="H40" si="9">ROUND(F40*G40,2)</f>
        <v>0</v>
      </c>
    </row>
    <row r="41" spans="1:8" s="15" customFormat="1" ht="11.25" customHeight="1" x14ac:dyDescent="0.25">
      <c r="A41" s="3">
        <v>27</v>
      </c>
      <c r="B41" s="3" t="s">
        <v>1</v>
      </c>
      <c r="C41" s="40" t="s">
        <v>85</v>
      </c>
      <c r="D41" s="1" t="s">
        <v>63</v>
      </c>
      <c r="E41" s="12"/>
      <c r="F41" s="13"/>
      <c r="G41" s="14"/>
      <c r="H41" s="14"/>
    </row>
    <row r="42" spans="1:8" s="15" customFormat="1" ht="11.25" customHeight="1" x14ac:dyDescent="0.25">
      <c r="A42" s="3">
        <v>28</v>
      </c>
      <c r="B42" s="3" t="s">
        <v>1</v>
      </c>
      <c r="C42" s="40" t="s">
        <v>85</v>
      </c>
      <c r="D42" s="6" t="s">
        <v>62</v>
      </c>
      <c r="E42" s="7" t="s">
        <v>12</v>
      </c>
      <c r="F42" s="8">
        <v>6</v>
      </c>
      <c r="G42" s="8"/>
      <c r="H42" s="8">
        <f t="shared" ref="H42:H49" si="10">ROUND(F42*G42,2)</f>
        <v>0</v>
      </c>
    </row>
    <row r="43" spans="1:8" s="15" customFormat="1" ht="11.25" customHeight="1" x14ac:dyDescent="0.25">
      <c r="A43" s="3">
        <v>29</v>
      </c>
      <c r="B43" s="3" t="s">
        <v>1</v>
      </c>
      <c r="C43" s="40" t="s">
        <v>85</v>
      </c>
      <c r="D43" s="1" t="s">
        <v>64</v>
      </c>
      <c r="E43" s="7"/>
      <c r="F43" s="8"/>
      <c r="G43" s="8"/>
      <c r="H43" s="8"/>
    </row>
    <row r="44" spans="1:8" s="15" customFormat="1" ht="11.25" customHeight="1" x14ac:dyDescent="0.25">
      <c r="A44" s="3">
        <v>30</v>
      </c>
      <c r="B44" s="3" t="s">
        <v>1</v>
      </c>
      <c r="C44" s="40" t="s">
        <v>85</v>
      </c>
      <c r="D44" s="6" t="s">
        <v>65</v>
      </c>
      <c r="E44" s="7" t="s">
        <v>56</v>
      </c>
      <c r="F44" s="8">
        <v>0.1</v>
      </c>
      <c r="G44" s="8"/>
      <c r="H44" s="8">
        <f t="shared" si="10"/>
        <v>0</v>
      </c>
    </row>
    <row r="45" spans="1:8" s="15" customFormat="1" ht="11.25" customHeight="1" x14ac:dyDescent="0.25">
      <c r="A45" s="3">
        <v>31</v>
      </c>
      <c r="B45" s="3" t="s">
        <v>1</v>
      </c>
      <c r="C45" s="40" t="s">
        <v>85</v>
      </c>
      <c r="D45" s="1" t="s">
        <v>53</v>
      </c>
      <c r="E45" s="7"/>
      <c r="F45" s="8"/>
      <c r="G45" s="8"/>
      <c r="H45" s="8"/>
    </row>
    <row r="46" spans="1:8" s="15" customFormat="1" ht="11.25" customHeight="1" x14ac:dyDescent="0.25">
      <c r="A46" s="3">
        <v>32</v>
      </c>
      <c r="B46" s="3" t="s">
        <v>1</v>
      </c>
      <c r="C46" s="40" t="s">
        <v>85</v>
      </c>
      <c r="D46" s="6" t="s">
        <v>54</v>
      </c>
      <c r="E46" s="7" t="s">
        <v>56</v>
      </c>
      <c r="F46" s="8">
        <v>6.5</v>
      </c>
      <c r="G46" s="8"/>
      <c r="H46" s="8">
        <f t="shared" si="10"/>
        <v>0</v>
      </c>
    </row>
    <row r="47" spans="1:8" s="15" customFormat="1" ht="11.25" customHeight="1" x14ac:dyDescent="0.25">
      <c r="A47" s="3">
        <v>33</v>
      </c>
      <c r="B47" s="3" t="s">
        <v>1</v>
      </c>
      <c r="C47" s="40" t="s">
        <v>85</v>
      </c>
      <c r="D47" s="6" t="s">
        <v>55</v>
      </c>
      <c r="E47" s="7" t="s">
        <v>56</v>
      </c>
      <c r="F47" s="8">
        <v>6.5</v>
      </c>
      <c r="G47" s="8"/>
      <c r="H47" s="8">
        <f t="shared" si="10"/>
        <v>0</v>
      </c>
    </row>
    <row r="48" spans="1:8" s="15" customFormat="1" ht="11.25" customHeight="1" x14ac:dyDescent="0.25">
      <c r="A48" s="3">
        <v>34</v>
      </c>
      <c r="B48" s="3" t="s">
        <v>1</v>
      </c>
      <c r="C48" s="40" t="s">
        <v>85</v>
      </c>
      <c r="D48" s="1" t="s">
        <v>69</v>
      </c>
      <c r="E48" s="7"/>
      <c r="F48" s="8"/>
      <c r="G48" s="8"/>
      <c r="H48" s="8"/>
    </row>
    <row r="49" spans="1:8" s="15" customFormat="1" ht="11.25" customHeight="1" x14ac:dyDescent="0.25">
      <c r="A49" s="3">
        <v>35</v>
      </c>
      <c r="B49" s="3" t="s">
        <v>1</v>
      </c>
      <c r="C49" s="40" t="s">
        <v>85</v>
      </c>
      <c r="D49" s="6" t="s">
        <v>70</v>
      </c>
      <c r="E49" s="7" t="s">
        <v>71</v>
      </c>
      <c r="F49" s="8">
        <v>4</v>
      </c>
      <c r="G49" s="8"/>
      <c r="H49" s="8">
        <f t="shared" si="10"/>
        <v>0</v>
      </c>
    </row>
    <row r="50" spans="1:8" s="15" customFormat="1" ht="11.25" customHeight="1" x14ac:dyDescent="0.25">
      <c r="A50" s="12"/>
      <c r="B50" s="12"/>
      <c r="C50" s="12"/>
      <c r="D50" s="1"/>
      <c r="E50" s="7"/>
      <c r="F50" s="13"/>
      <c r="G50" s="14"/>
      <c r="H50" s="14"/>
    </row>
    <row r="51" spans="1:8" s="15" customFormat="1" ht="19.5" customHeight="1" x14ac:dyDescent="0.25">
      <c r="A51" s="12"/>
      <c r="B51" s="12" t="s">
        <v>0</v>
      </c>
      <c r="C51" s="12">
        <v>720</v>
      </c>
      <c r="D51" s="11" t="s">
        <v>31</v>
      </c>
      <c r="E51" s="12"/>
      <c r="F51" s="13"/>
      <c r="G51" s="14"/>
      <c r="H51" s="14">
        <f>H52+H72</f>
        <v>0</v>
      </c>
    </row>
    <row r="52" spans="1:8" s="15" customFormat="1" ht="19.5" customHeight="1" x14ac:dyDescent="0.25">
      <c r="A52" s="12"/>
      <c r="B52" s="12" t="s">
        <v>0</v>
      </c>
      <c r="C52" s="12">
        <v>7211</v>
      </c>
      <c r="D52" s="11" t="s">
        <v>32</v>
      </c>
      <c r="E52" s="12"/>
      <c r="F52" s="13"/>
      <c r="G52" s="14"/>
      <c r="H52" s="14">
        <f>SUM(H53:H70)</f>
        <v>0</v>
      </c>
    </row>
    <row r="53" spans="1:8" s="15" customFormat="1" ht="12" customHeight="1" x14ac:dyDescent="0.25">
      <c r="A53" s="3">
        <v>36</v>
      </c>
      <c r="B53" s="3" t="s">
        <v>1</v>
      </c>
      <c r="C53" s="40" t="s">
        <v>85</v>
      </c>
      <c r="D53" s="1" t="s">
        <v>34</v>
      </c>
      <c r="E53" s="3" t="s">
        <v>11</v>
      </c>
      <c r="F53" s="9">
        <v>1</v>
      </c>
      <c r="G53" s="5"/>
      <c r="H53" s="5">
        <f>G53*F53</f>
        <v>0</v>
      </c>
    </row>
    <row r="54" spans="1:8" s="15" customFormat="1" ht="12" customHeight="1" x14ac:dyDescent="0.25">
      <c r="A54" s="3">
        <v>37</v>
      </c>
      <c r="B54" s="7" t="s">
        <v>2</v>
      </c>
      <c r="C54" s="40" t="s">
        <v>85</v>
      </c>
      <c r="D54" s="6" t="s">
        <v>101</v>
      </c>
      <c r="E54" s="7" t="s">
        <v>12</v>
      </c>
      <c r="F54" s="8">
        <v>3.9</v>
      </c>
      <c r="G54" s="8"/>
      <c r="H54" s="8">
        <f>ROUND(F54*G54,2)</f>
        <v>0</v>
      </c>
    </row>
    <row r="55" spans="1:8" s="15" customFormat="1" ht="12" customHeight="1" x14ac:dyDescent="0.25">
      <c r="A55" s="3">
        <v>38</v>
      </c>
      <c r="B55" s="7" t="s">
        <v>2</v>
      </c>
      <c r="C55" s="40" t="s">
        <v>85</v>
      </c>
      <c r="D55" s="6" t="s">
        <v>102</v>
      </c>
      <c r="E55" s="7" t="s">
        <v>12</v>
      </c>
      <c r="F55" s="8">
        <v>7.5</v>
      </c>
      <c r="G55" s="8"/>
      <c r="H55" s="8">
        <f t="shared" ref="H55:H57" si="11">ROUND(F55*G55,2)</f>
        <v>0</v>
      </c>
    </row>
    <row r="56" spans="1:8" s="15" customFormat="1" ht="12" customHeight="1" x14ac:dyDescent="0.25">
      <c r="A56" s="3">
        <v>39</v>
      </c>
      <c r="B56" s="7" t="s">
        <v>2</v>
      </c>
      <c r="C56" s="40" t="s">
        <v>85</v>
      </c>
      <c r="D56" s="6" t="s">
        <v>103</v>
      </c>
      <c r="E56" s="7" t="s">
        <v>12</v>
      </c>
      <c r="F56" s="8">
        <v>3.55</v>
      </c>
      <c r="G56" s="8"/>
      <c r="H56" s="8">
        <f t="shared" si="11"/>
        <v>0</v>
      </c>
    </row>
    <row r="57" spans="1:8" s="15" customFormat="1" ht="12" customHeight="1" x14ac:dyDescent="0.25">
      <c r="A57" s="3">
        <v>40</v>
      </c>
      <c r="B57" s="7" t="s">
        <v>2</v>
      </c>
      <c r="C57" s="40" t="s">
        <v>85</v>
      </c>
      <c r="D57" s="6" t="s">
        <v>108</v>
      </c>
      <c r="E57" s="7" t="s">
        <v>12</v>
      </c>
      <c r="F57" s="8">
        <v>7.1</v>
      </c>
      <c r="G57" s="8"/>
      <c r="H57" s="8">
        <f t="shared" si="11"/>
        <v>0</v>
      </c>
    </row>
    <row r="58" spans="1:8" s="15" customFormat="1" ht="12" customHeight="1" x14ac:dyDescent="0.25">
      <c r="A58" s="3">
        <v>41</v>
      </c>
      <c r="B58" s="3" t="s">
        <v>1</v>
      </c>
      <c r="C58" s="40" t="s">
        <v>85</v>
      </c>
      <c r="D58" s="1" t="s">
        <v>104</v>
      </c>
      <c r="E58" s="3" t="s">
        <v>11</v>
      </c>
      <c r="F58" s="9">
        <v>1</v>
      </c>
      <c r="G58" s="5"/>
      <c r="H58" s="5">
        <f>G58*F58</f>
        <v>0</v>
      </c>
    </row>
    <row r="59" spans="1:8" s="15" customFormat="1" ht="12" customHeight="1" x14ac:dyDescent="0.25">
      <c r="A59" s="3">
        <v>42</v>
      </c>
      <c r="B59" s="7" t="s">
        <v>2</v>
      </c>
      <c r="C59" s="40" t="s">
        <v>85</v>
      </c>
      <c r="D59" s="6" t="s">
        <v>109</v>
      </c>
      <c r="E59" s="7" t="s">
        <v>11</v>
      </c>
      <c r="F59" s="8">
        <v>6</v>
      </c>
      <c r="G59" s="8"/>
      <c r="H59" s="8">
        <f>ROUND(F59*G59,2)</f>
        <v>0</v>
      </c>
    </row>
    <row r="60" spans="1:8" s="15" customFormat="1" ht="12" customHeight="1" x14ac:dyDescent="0.25">
      <c r="A60" s="3">
        <v>43</v>
      </c>
      <c r="B60" s="7" t="s">
        <v>2</v>
      </c>
      <c r="C60" s="40" t="s">
        <v>85</v>
      </c>
      <c r="D60" s="6" t="s">
        <v>110</v>
      </c>
      <c r="E60" s="7" t="s">
        <v>11</v>
      </c>
      <c r="F60" s="8">
        <v>4</v>
      </c>
      <c r="G60" s="8"/>
      <c r="H60" s="8">
        <f t="shared" ref="H60:H61" si="12">ROUND(F60*G60,2)</f>
        <v>0</v>
      </c>
    </row>
    <row r="61" spans="1:8" s="15" customFormat="1" ht="12" customHeight="1" x14ac:dyDescent="0.25">
      <c r="A61" s="3">
        <v>44</v>
      </c>
      <c r="B61" s="7" t="s">
        <v>2</v>
      </c>
      <c r="C61" s="40" t="s">
        <v>85</v>
      </c>
      <c r="D61" s="6" t="s">
        <v>111</v>
      </c>
      <c r="E61" s="7" t="s">
        <v>11</v>
      </c>
      <c r="F61" s="8">
        <v>1</v>
      </c>
      <c r="G61" s="8"/>
      <c r="H61" s="8">
        <f t="shared" si="12"/>
        <v>0</v>
      </c>
    </row>
    <row r="62" spans="1:8" s="15" customFormat="1" ht="12" customHeight="1" x14ac:dyDescent="0.25">
      <c r="A62" s="3">
        <v>45</v>
      </c>
      <c r="B62" s="7" t="s">
        <v>2</v>
      </c>
      <c r="C62" s="40" t="s">
        <v>85</v>
      </c>
      <c r="D62" s="6" t="s">
        <v>105</v>
      </c>
      <c r="E62" s="7" t="s">
        <v>11</v>
      </c>
      <c r="F62" s="8">
        <v>3</v>
      </c>
      <c r="G62" s="8"/>
      <c r="H62" s="8">
        <f t="shared" ref="H62:H66" si="13">ROUND(F62*G62,2)</f>
        <v>0</v>
      </c>
    </row>
    <row r="63" spans="1:8" s="15" customFormat="1" ht="12" customHeight="1" x14ac:dyDescent="0.25">
      <c r="A63" s="3">
        <v>46</v>
      </c>
      <c r="B63" s="7" t="s">
        <v>2</v>
      </c>
      <c r="C63" s="40" t="s">
        <v>85</v>
      </c>
      <c r="D63" s="6" t="s">
        <v>106</v>
      </c>
      <c r="E63" s="7" t="s">
        <v>11</v>
      </c>
      <c r="F63" s="8">
        <v>2</v>
      </c>
      <c r="G63" s="8"/>
      <c r="H63" s="8">
        <f t="shared" si="13"/>
        <v>0</v>
      </c>
    </row>
    <row r="64" spans="1:8" s="15" customFormat="1" ht="12" customHeight="1" x14ac:dyDescent="0.25">
      <c r="A64" s="3">
        <v>47</v>
      </c>
      <c r="B64" s="7" t="s">
        <v>2</v>
      </c>
      <c r="C64" s="40" t="s">
        <v>85</v>
      </c>
      <c r="D64" s="6" t="s">
        <v>107</v>
      </c>
      <c r="E64" s="7" t="s">
        <v>11</v>
      </c>
      <c r="F64" s="8">
        <v>3</v>
      </c>
      <c r="G64" s="8"/>
      <c r="H64" s="8">
        <f t="shared" si="13"/>
        <v>0</v>
      </c>
    </row>
    <row r="65" spans="1:8" s="15" customFormat="1" ht="12" customHeight="1" x14ac:dyDescent="0.25">
      <c r="A65" s="3">
        <v>48</v>
      </c>
      <c r="B65" s="7" t="s">
        <v>2</v>
      </c>
      <c r="C65" s="40" t="s">
        <v>85</v>
      </c>
      <c r="D65" s="6" t="s">
        <v>112</v>
      </c>
      <c r="E65" s="7" t="s">
        <v>11</v>
      </c>
      <c r="F65" s="8">
        <v>14</v>
      </c>
      <c r="G65" s="8"/>
      <c r="H65" s="8">
        <f t="shared" si="13"/>
        <v>0</v>
      </c>
    </row>
    <row r="66" spans="1:8" s="15" customFormat="1" ht="12" customHeight="1" x14ac:dyDescent="0.25">
      <c r="A66" s="3">
        <v>49</v>
      </c>
      <c r="B66" s="7" t="s">
        <v>2</v>
      </c>
      <c r="C66" s="40" t="s">
        <v>85</v>
      </c>
      <c r="D66" s="6" t="s">
        <v>113</v>
      </c>
      <c r="E66" s="7" t="s">
        <v>11</v>
      </c>
      <c r="F66" s="8">
        <v>3</v>
      </c>
      <c r="G66" s="8"/>
      <c r="H66" s="8">
        <f t="shared" si="13"/>
        <v>0</v>
      </c>
    </row>
    <row r="67" spans="1:8" s="15" customFormat="1" ht="12" customHeight="1" x14ac:dyDescent="0.25">
      <c r="A67" s="3">
        <v>51</v>
      </c>
      <c r="B67" s="7" t="s">
        <v>2</v>
      </c>
      <c r="C67" s="40" t="s">
        <v>85</v>
      </c>
      <c r="D67" s="6" t="s">
        <v>114</v>
      </c>
      <c r="E67" s="7" t="s">
        <v>11</v>
      </c>
      <c r="F67" s="8">
        <v>2</v>
      </c>
      <c r="G67" s="8"/>
      <c r="H67" s="8">
        <f t="shared" ref="H67" si="14">ROUND(F67*G67,2)</f>
        <v>0</v>
      </c>
    </row>
    <row r="68" spans="1:8" s="15" customFormat="1" ht="12" customHeight="1" x14ac:dyDescent="0.25">
      <c r="A68" s="3">
        <v>52</v>
      </c>
      <c r="B68" s="7" t="s">
        <v>2</v>
      </c>
      <c r="C68" s="40" t="s">
        <v>85</v>
      </c>
      <c r="D68" s="6" t="s">
        <v>115</v>
      </c>
      <c r="E68" s="7" t="s">
        <v>11</v>
      </c>
      <c r="F68" s="8">
        <v>2</v>
      </c>
      <c r="G68" s="8"/>
      <c r="H68" s="8">
        <f t="shared" ref="H68" si="15">ROUND(F68*G68,2)</f>
        <v>0</v>
      </c>
    </row>
    <row r="69" spans="1:8" s="15" customFormat="1" ht="12" customHeight="1" x14ac:dyDescent="0.25">
      <c r="A69" s="3">
        <v>53</v>
      </c>
      <c r="B69" s="3" t="s">
        <v>1</v>
      </c>
      <c r="C69" s="40" t="s">
        <v>85</v>
      </c>
      <c r="D69" s="1" t="s">
        <v>66</v>
      </c>
      <c r="E69" s="7"/>
      <c r="F69" s="8"/>
      <c r="G69" s="8"/>
      <c r="H69" s="8"/>
    </row>
    <row r="70" spans="1:8" s="15" customFormat="1" ht="12" customHeight="1" x14ac:dyDescent="0.25">
      <c r="A70" s="3">
        <v>54</v>
      </c>
      <c r="B70" s="7" t="s">
        <v>2</v>
      </c>
      <c r="C70" s="40" t="s">
        <v>85</v>
      </c>
      <c r="D70" s="6" t="s">
        <v>67</v>
      </c>
      <c r="E70" s="7" t="s">
        <v>12</v>
      </c>
      <c r="F70" s="8">
        <f>F54+F55+F56+F57+F59*0.5+F60*1+F61*5+F62*0.5+F63*1+F64*2</f>
        <v>43.55</v>
      </c>
      <c r="G70" s="8"/>
      <c r="H70" s="8">
        <f t="shared" ref="H70" si="16">ROUND(F70*G70,2)</f>
        <v>0</v>
      </c>
    </row>
    <row r="71" spans="1:8" s="15" customFormat="1" ht="12" customHeight="1" x14ac:dyDescent="0.25">
      <c r="A71" s="3"/>
      <c r="B71" s="7"/>
      <c r="C71" s="40"/>
      <c r="D71" s="6"/>
      <c r="E71" s="7"/>
      <c r="F71" s="10"/>
      <c r="G71" s="8"/>
      <c r="H71" s="8"/>
    </row>
    <row r="72" spans="1:8" s="15" customFormat="1" ht="15" x14ac:dyDescent="0.25">
      <c r="A72" s="3"/>
      <c r="B72" s="12" t="s">
        <v>0</v>
      </c>
      <c r="C72" s="12">
        <v>7211</v>
      </c>
      <c r="D72" s="11" t="s">
        <v>37</v>
      </c>
      <c r="E72" s="12"/>
      <c r="F72" s="13"/>
      <c r="G72" s="14"/>
      <c r="H72" s="14">
        <f>SUM(H73:H77)</f>
        <v>0</v>
      </c>
    </row>
    <row r="73" spans="1:8" s="15" customFormat="1" ht="15" x14ac:dyDescent="0.25">
      <c r="A73" s="3">
        <v>55</v>
      </c>
      <c r="B73" s="3" t="s">
        <v>1</v>
      </c>
      <c r="C73" s="40" t="s">
        <v>85</v>
      </c>
      <c r="D73" s="1" t="s">
        <v>36</v>
      </c>
      <c r="E73" s="3" t="s">
        <v>11</v>
      </c>
      <c r="F73" s="9">
        <v>1</v>
      </c>
      <c r="G73" s="5"/>
      <c r="H73" s="5">
        <f t="shared" ref="H73:H77" si="17">ROUND(F73*G73,2)</f>
        <v>0</v>
      </c>
    </row>
    <row r="74" spans="1:8" s="15" customFormat="1" ht="15" x14ac:dyDescent="0.25">
      <c r="A74" s="3">
        <v>56</v>
      </c>
      <c r="B74" s="7" t="s">
        <v>2</v>
      </c>
      <c r="C74" s="40" t="s">
        <v>85</v>
      </c>
      <c r="D74" s="6" t="s">
        <v>35</v>
      </c>
      <c r="E74" s="7" t="s">
        <v>11</v>
      </c>
      <c r="F74" s="10">
        <v>1</v>
      </c>
      <c r="G74" s="8"/>
      <c r="H74" s="8">
        <f t="shared" si="17"/>
        <v>0</v>
      </c>
    </row>
    <row r="75" spans="1:8" s="15" customFormat="1" ht="15" x14ac:dyDescent="0.25">
      <c r="A75" s="3">
        <v>57</v>
      </c>
      <c r="B75" s="7" t="s">
        <v>2</v>
      </c>
      <c r="C75" s="40" t="s">
        <v>85</v>
      </c>
      <c r="D75" s="6" t="s">
        <v>40</v>
      </c>
      <c r="E75" s="7" t="s">
        <v>11</v>
      </c>
      <c r="F75" s="10">
        <v>2</v>
      </c>
      <c r="G75" s="8"/>
      <c r="H75" s="8">
        <f t="shared" si="17"/>
        <v>0</v>
      </c>
    </row>
    <row r="76" spans="1:8" s="15" customFormat="1" ht="15" x14ac:dyDescent="0.25">
      <c r="A76" s="3">
        <v>58</v>
      </c>
      <c r="B76" s="3"/>
      <c r="C76" s="40"/>
      <c r="D76" s="44" t="s">
        <v>116</v>
      </c>
      <c r="E76" s="3"/>
      <c r="F76" s="9"/>
      <c r="G76" s="5"/>
      <c r="H76" s="8"/>
    </row>
    <row r="77" spans="1:8" s="15" customFormat="1" ht="15" x14ac:dyDescent="0.25">
      <c r="A77" s="3">
        <v>60</v>
      </c>
      <c r="B77" s="3" t="s">
        <v>1</v>
      </c>
      <c r="C77" s="40" t="s">
        <v>85</v>
      </c>
      <c r="D77" s="1" t="s">
        <v>68</v>
      </c>
      <c r="E77" s="3" t="s">
        <v>11</v>
      </c>
      <c r="F77" s="9">
        <v>5</v>
      </c>
      <c r="G77" s="5"/>
      <c r="H77" s="5">
        <f t="shared" si="17"/>
        <v>0</v>
      </c>
    </row>
    <row r="78" spans="1:8" s="15" customFormat="1" ht="15" x14ac:dyDescent="0.25">
      <c r="A78" s="3"/>
      <c r="B78" s="12"/>
      <c r="C78" s="12"/>
      <c r="D78" s="6"/>
      <c r="E78" s="12"/>
      <c r="F78" s="13"/>
      <c r="G78" s="14"/>
      <c r="H78" s="14"/>
    </row>
    <row r="79" spans="1:8" s="15" customFormat="1" ht="15" x14ac:dyDescent="0.25">
      <c r="A79" s="12"/>
      <c r="B79" s="12" t="s">
        <v>0</v>
      </c>
      <c r="C79" s="12">
        <v>722</v>
      </c>
      <c r="D79" s="11" t="s">
        <v>30</v>
      </c>
      <c r="E79" s="12"/>
      <c r="F79" s="13"/>
      <c r="G79" s="14"/>
      <c r="H79" s="14">
        <f>H80+H94</f>
        <v>0</v>
      </c>
    </row>
    <row r="80" spans="1:8" s="15" customFormat="1" ht="15" x14ac:dyDescent="0.25">
      <c r="A80" s="12"/>
      <c r="B80" s="12" t="s">
        <v>0</v>
      </c>
      <c r="C80" s="12">
        <v>7221</v>
      </c>
      <c r="D80" s="11" t="s">
        <v>38</v>
      </c>
      <c r="E80" s="12"/>
      <c r="F80" s="13"/>
      <c r="G80" s="14"/>
      <c r="H80" s="14">
        <f>SUM(H81:H92)</f>
        <v>0</v>
      </c>
    </row>
    <row r="81" spans="1:8" s="15" customFormat="1" ht="15" x14ac:dyDescent="0.25">
      <c r="A81" s="3">
        <v>61</v>
      </c>
      <c r="B81" s="3" t="s">
        <v>1</v>
      </c>
      <c r="C81" s="40" t="s">
        <v>85</v>
      </c>
      <c r="D81" s="1" t="s">
        <v>43</v>
      </c>
      <c r="E81" s="3" t="s">
        <v>11</v>
      </c>
      <c r="F81" s="9">
        <v>1</v>
      </c>
      <c r="G81" s="5"/>
      <c r="H81" s="5">
        <f>ROUND(F81*G81,2)</f>
        <v>0</v>
      </c>
    </row>
    <row r="82" spans="1:8" s="15" customFormat="1" ht="15" x14ac:dyDescent="0.25">
      <c r="A82" s="3">
        <v>62</v>
      </c>
      <c r="B82" s="7" t="s">
        <v>2</v>
      </c>
      <c r="C82" s="40" t="s">
        <v>85</v>
      </c>
      <c r="D82" s="6" t="s">
        <v>117</v>
      </c>
      <c r="E82" s="7" t="s">
        <v>12</v>
      </c>
      <c r="F82" s="10">
        <v>60</v>
      </c>
      <c r="G82" s="8"/>
      <c r="H82" s="8">
        <f t="shared" ref="H82" si="18">ROUND(F82*G82,2)</f>
        <v>0</v>
      </c>
    </row>
    <row r="83" spans="1:8" s="15" customFormat="1" ht="15" x14ac:dyDescent="0.25">
      <c r="A83" s="3">
        <v>63</v>
      </c>
      <c r="B83" s="7" t="s">
        <v>2</v>
      </c>
      <c r="C83" s="40" t="s">
        <v>85</v>
      </c>
      <c r="D83" s="6" t="s">
        <v>118</v>
      </c>
      <c r="E83" s="7" t="s">
        <v>12</v>
      </c>
      <c r="F83" s="10">
        <v>15</v>
      </c>
      <c r="G83" s="8"/>
      <c r="H83" s="8">
        <f t="shared" ref="H83:H84" si="19">ROUND(F83*G83,2)</f>
        <v>0</v>
      </c>
    </row>
    <row r="84" spans="1:8" s="15" customFormat="1" ht="15" x14ac:dyDescent="0.25">
      <c r="A84" s="3">
        <v>64</v>
      </c>
      <c r="B84" s="7" t="s">
        <v>2</v>
      </c>
      <c r="C84" s="40" t="s">
        <v>85</v>
      </c>
      <c r="D84" s="6" t="s">
        <v>121</v>
      </c>
      <c r="E84" s="7" t="s">
        <v>11</v>
      </c>
      <c r="F84" s="10">
        <v>17</v>
      </c>
      <c r="G84" s="8"/>
      <c r="H84" s="8">
        <f t="shared" si="19"/>
        <v>0</v>
      </c>
    </row>
    <row r="85" spans="1:8" s="15" customFormat="1" ht="15" x14ac:dyDescent="0.25">
      <c r="A85" s="3">
        <v>65</v>
      </c>
      <c r="B85" s="7" t="s">
        <v>2</v>
      </c>
      <c r="C85" s="40" t="s">
        <v>85</v>
      </c>
      <c r="D85" s="6" t="s">
        <v>119</v>
      </c>
      <c r="E85" s="7" t="s">
        <v>11</v>
      </c>
      <c r="F85" s="10">
        <v>5</v>
      </c>
      <c r="G85" s="8"/>
      <c r="H85" s="8">
        <f t="shared" ref="H85" si="20">ROUND(F85*G85,2)</f>
        <v>0</v>
      </c>
    </row>
    <row r="86" spans="1:8" s="15" customFormat="1" ht="15" x14ac:dyDescent="0.25">
      <c r="A86" s="3">
        <v>66</v>
      </c>
      <c r="B86" s="7" t="s">
        <v>2</v>
      </c>
      <c r="C86" s="40" t="s">
        <v>85</v>
      </c>
      <c r="D86" s="6" t="s">
        <v>122</v>
      </c>
      <c r="E86" s="7" t="s">
        <v>11</v>
      </c>
      <c r="F86" s="10">
        <v>1</v>
      </c>
      <c r="G86" s="8"/>
      <c r="H86" s="8">
        <f>ROUND(F86*G86,2)</f>
        <v>0</v>
      </c>
    </row>
    <row r="87" spans="1:8" s="15" customFormat="1" ht="15" x14ac:dyDescent="0.25">
      <c r="A87" s="3">
        <v>67</v>
      </c>
      <c r="B87" s="7" t="s">
        <v>2</v>
      </c>
      <c r="C87" s="40" t="s">
        <v>85</v>
      </c>
      <c r="D87" s="6" t="s">
        <v>120</v>
      </c>
      <c r="E87" s="7" t="s">
        <v>11</v>
      </c>
      <c r="F87" s="10">
        <v>3</v>
      </c>
      <c r="G87" s="8"/>
      <c r="H87" s="8">
        <f>ROUND(F87*G87,2)</f>
        <v>0</v>
      </c>
    </row>
    <row r="88" spans="1:8" s="15" customFormat="1" ht="15" x14ac:dyDescent="0.25">
      <c r="A88" s="3">
        <v>68</v>
      </c>
      <c r="B88" s="7" t="s">
        <v>2</v>
      </c>
      <c r="C88" s="40" t="s">
        <v>85</v>
      </c>
      <c r="D88" s="6" t="s">
        <v>123</v>
      </c>
      <c r="E88" s="7" t="s">
        <v>12</v>
      </c>
      <c r="F88" s="10">
        <v>48</v>
      </c>
      <c r="G88" s="8"/>
      <c r="H88" s="8">
        <f t="shared" ref="H88" si="21">ROUND(F88*G88,2)</f>
        <v>0</v>
      </c>
    </row>
    <row r="89" spans="1:8" s="15" customFormat="1" ht="15" x14ac:dyDescent="0.25">
      <c r="A89" s="3">
        <v>69</v>
      </c>
      <c r="B89" s="7" t="s">
        <v>2</v>
      </c>
      <c r="C89" s="40" t="s">
        <v>85</v>
      </c>
      <c r="D89" s="6" t="s">
        <v>124</v>
      </c>
      <c r="E89" s="7" t="s">
        <v>12</v>
      </c>
      <c r="F89" s="10">
        <v>12</v>
      </c>
      <c r="G89" s="8"/>
      <c r="H89" s="8">
        <f t="shared" ref="H89:H90" si="22">ROUND(F89*G89,2)</f>
        <v>0</v>
      </c>
    </row>
    <row r="90" spans="1:8" s="15" customFormat="1" ht="15" x14ac:dyDescent="0.25">
      <c r="A90" s="3">
        <v>70</v>
      </c>
      <c r="B90" s="7" t="s">
        <v>2</v>
      </c>
      <c r="C90" s="40" t="s">
        <v>85</v>
      </c>
      <c r="D90" s="6" t="s">
        <v>125</v>
      </c>
      <c r="E90" s="7" t="s">
        <v>12</v>
      </c>
      <c r="F90" s="10">
        <v>18</v>
      </c>
      <c r="G90" s="8"/>
      <c r="H90" s="8">
        <f t="shared" si="22"/>
        <v>0</v>
      </c>
    </row>
    <row r="91" spans="1:8" s="15" customFormat="1" ht="15" x14ac:dyDescent="0.25">
      <c r="A91" s="3">
        <v>71</v>
      </c>
      <c r="B91" s="12"/>
      <c r="C91" s="40" t="s">
        <v>85</v>
      </c>
      <c r="D91" s="1" t="s">
        <v>77</v>
      </c>
      <c r="E91" s="12" t="s">
        <v>78</v>
      </c>
      <c r="F91" s="13"/>
      <c r="G91" s="14"/>
      <c r="H91" s="8"/>
    </row>
    <row r="92" spans="1:8" s="15" customFormat="1" ht="15" x14ac:dyDescent="0.25">
      <c r="A92" s="3">
        <v>72</v>
      </c>
      <c r="B92" s="7" t="s">
        <v>1</v>
      </c>
      <c r="C92" s="40" t="s">
        <v>85</v>
      </c>
      <c r="D92" s="6" t="s">
        <v>79</v>
      </c>
      <c r="E92" s="7" t="s">
        <v>12</v>
      </c>
      <c r="F92" s="10">
        <f>F82+F83</f>
        <v>75</v>
      </c>
      <c r="G92" s="8"/>
      <c r="H92" s="8">
        <f>ROUND(F92*G92,2)</f>
        <v>0</v>
      </c>
    </row>
    <row r="93" spans="1:8" s="15" customFormat="1" ht="15" x14ac:dyDescent="0.25"/>
    <row r="94" spans="1:8" s="15" customFormat="1" ht="15" x14ac:dyDescent="0.25">
      <c r="A94" s="12"/>
      <c r="B94" s="12" t="s">
        <v>0</v>
      </c>
      <c r="C94" s="12">
        <v>7222</v>
      </c>
      <c r="D94" s="11" t="s">
        <v>41</v>
      </c>
      <c r="E94" s="3"/>
      <c r="F94" s="9"/>
      <c r="G94" s="5"/>
      <c r="H94" s="14">
        <f>SUM(H95:H98)</f>
        <v>0</v>
      </c>
    </row>
    <row r="95" spans="1:8" s="15" customFormat="1" ht="15" x14ac:dyDescent="0.25">
      <c r="A95" s="3">
        <v>73</v>
      </c>
      <c r="B95" s="3" t="s">
        <v>1</v>
      </c>
      <c r="C95" s="40" t="s">
        <v>85</v>
      </c>
      <c r="D95" s="1" t="s">
        <v>76</v>
      </c>
      <c r="E95" s="3" t="s">
        <v>11</v>
      </c>
      <c r="F95" s="9">
        <v>1</v>
      </c>
      <c r="G95" s="5"/>
      <c r="H95" s="5">
        <f t="shared" ref="H95:H97" si="23">ROUND(F95*G95,2)</f>
        <v>0</v>
      </c>
    </row>
    <row r="96" spans="1:8" s="15" customFormat="1" ht="15" x14ac:dyDescent="0.25">
      <c r="A96" s="3">
        <v>74</v>
      </c>
      <c r="B96" s="7" t="s">
        <v>2</v>
      </c>
      <c r="C96" s="40" t="s">
        <v>85</v>
      </c>
      <c r="D96" s="6" t="s">
        <v>72</v>
      </c>
      <c r="E96" s="7" t="s">
        <v>11</v>
      </c>
      <c r="F96" s="10">
        <v>1</v>
      </c>
      <c r="G96" s="8"/>
      <c r="H96" s="8">
        <f t="shared" si="23"/>
        <v>0</v>
      </c>
    </row>
    <row r="97" spans="1:8" s="15" customFormat="1" ht="15" x14ac:dyDescent="0.25">
      <c r="A97" s="3">
        <v>75</v>
      </c>
      <c r="B97" s="7" t="s">
        <v>2</v>
      </c>
      <c r="C97" s="40" t="s">
        <v>85</v>
      </c>
      <c r="D97" s="6" t="s">
        <v>72</v>
      </c>
      <c r="E97" s="7" t="s">
        <v>11</v>
      </c>
      <c r="F97" s="10">
        <v>2</v>
      </c>
      <c r="G97" s="8"/>
      <c r="H97" s="8">
        <f t="shared" si="23"/>
        <v>0</v>
      </c>
    </row>
    <row r="98" spans="1:8" s="15" customFormat="1" ht="15" x14ac:dyDescent="0.25">
      <c r="A98" s="3">
        <v>76</v>
      </c>
      <c r="B98" s="7" t="s">
        <v>2</v>
      </c>
      <c r="C98" s="40" t="s">
        <v>85</v>
      </c>
      <c r="D98" s="6" t="s">
        <v>73</v>
      </c>
      <c r="E98" s="7" t="s">
        <v>12</v>
      </c>
      <c r="F98" s="10">
        <v>35</v>
      </c>
      <c r="G98" s="8"/>
      <c r="H98" s="8">
        <f t="shared" ref="H98" si="24">ROUND(F98*G98,2)</f>
        <v>0</v>
      </c>
    </row>
    <row r="99" spans="1:8" s="15" customFormat="1" ht="15" x14ac:dyDescent="0.25">
      <c r="A99" s="3"/>
      <c r="B99" s="7"/>
      <c r="C99" s="40"/>
      <c r="D99" s="6"/>
      <c r="E99" s="7"/>
      <c r="F99" s="10"/>
      <c r="G99" s="8"/>
      <c r="H99" s="8"/>
    </row>
    <row r="100" spans="1:8" s="15" customFormat="1" ht="15" x14ac:dyDescent="0.25">
      <c r="A100" s="3"/>
      <c r="B100" s="12"/>
      <c r="C100" s="12"/>
      <c r="D100" s="11"/>
      <c r="E100" s="12"/>
      <c r="F100" s="13"/>
      <c r="G100" s="14"/>
      <c r="H100" s="14"/>
    </row>
    <row r="101" spans="1:8" s="15" customFormat="1" ht="15" x14ac:dyDescent="0.25">
      <c r="A101" s="3"/>
      <c r="B101" s="12" t="s">
        <v>0</v>
      </c>
      <c r="C101" s="12">
        <v>723</v>
      </c>
      <c r="D101" s="11" t="s">
        <v>39</v>
      </c>
      <c r="E101" s="12"/>
      <c r="F101" s="13"/>
      <c r="G101" s="14"/>
      <c r="H101" s="14">
        <f>SUM(H102:H112)</f>
        <v>0</v>
      </c>
    </row>
    <row r="102" spans="1:8" s="15" customFormat="1" ht="15" x14ac:dyDescent="0.25">
      <c r="A102" s="3">
        <v>77</v>
      </c>
      <c r="B102" s="3" t="s">
        <v>1</v>
      </c>
      <c r="C102" s="40" t="s">
        <v>85</v>
      </c>
      <c r="D102" s="1" t="s">
        <v>74</v>
      </c>
      <c r="E102" s="3" t="s">
        <v>11</v>
      </c>
      <c r="F102" s="9">
        <v>1</v>
      </c>
      <c r="G102" s="5"/>
      <c r="H102" s="5">
        <f>G102*F102</f>
        <v>0</v>
      </c>
    </row>
    <row r="103" spans="1:8" s="15" customFormat="1" ht="15" x14ac:dyDescent="0.25">
      <c r="A103" s="3">
        <v>77</v>
      </c>
      <c r="B103" s="7" t="s">
        <v>1</v>
      </c>
      <c r="C103" s="40" t="s">
        <v>85</v>
      </c>
      <c r="D103" s="6" t="s">
        <v>132</v>
      </c>
      <c r="E103" s="7" t="s">
        <v>11</v>
      </c>
      <c r="F103" s="10">
        <v>7</v>
      </c>
      <c r="G103" s="8"/>
      <c r="H103" s="8">
        <f t="shared" ref="H103:H105" si="25">ROUND(F103*G103,2)</f>
        <v>0</v>
      </c>
    </row>
    <row r="104" spans="1:8" s="15" customFormat="1" ht="12" customHeight="1" x14ac:dyDescent="0.25">
      <c r="A104" s="3">
        <v>78</v>
      </c>
      <c r="B104" s="7" t="s">
        <v>1</v>
      </c>
      <c r="C104" s="40" t="s">
        <v>85</v>
      </c>
      <c r="D104" s="6" t="s">
        <v>126</v>
      </c>
      <c r="E104" s="7" t="s">
        <v>11</v>
      </c>
      <c r="F104" s="10">
        <v>2</v>
      </c>
      <c r="G104" s="8"/>
      <c r="H104" s="8">
        <f t="shared" si="25"/>
        <v>0</v>
      </c>
    </row>
    <row r="105" spans="1:8" s="15" customFormat="1" ht="12" customHeight="1" x14ac:dyDescent="0.25">
      <c r="A105" s="3">
        <v>79</v>
      </c>
      <c r="B105" s="7" t="s">
        <v>1</v>
      </c>
      <c r="C105" s="40" t="s">
        <v>85</v>
      </c>
      <c r="D105" s="6" t="s">
        <v>75</v>
      </c>
      <c r="E105" s="7" t="s">
        <v>11</v>
      </c>
      <c r="F105" s="10">
        <v>1</v>
      </c>
      <c r="G105" s="8"/>
      <c r="H105" s="8">
        <f t="shared" si="25"/>
        <v>0</v>
      </c>
    </row>
    <row r="106" spans="1:8" s="15" customFormat="1" ht="12" customHeight="1" x14ac:dyDescent="0.25">
      <c r="A106" s="3">
        <v>80</v>
      </c>
      <c r="B106" s="7" t="s">
        <v>1</v>
      </c>
      <c r="C106" s="40" t="s">
        <v>85</v>
      </c>
      <c r="D106" s="6" t="s">
        <v>133</v>
      </c>
      <c r="E106" s="7" t="s">
        <v>11</v>
      </c>
      <c r="F106" s="10">
        <v>1</v>
      </c>
      <c r="G106" s="8"/>
      <c r="H106" s="8">
        <f t="shared" ref="H106" si="26">ROUND(F106*G106,2)</f>
        <v>0</v>
      </c>
    </row>
    <row r="107" spans="1:8" s="15" customFormat="1" ht="12" customHeight="1" x14ac:dyDescent="0.25">
      <c r="A107" s="3">
        <v>80</v>
      </c>
      <c r="B107" s="7" t="s">
        <v>1</v>
      </c>
      <c r="C107" s="40" t="s">
        <v>85</v>
      </c>
      <c r="D107" s="6" t="s">
        <v>42</v>
      </c>
      <c r="E107" s="7" t="s">
        <v>11</v>
      </c>
      <c r="F107" s="10">
        <v>2</v>
      </c>
      <c r="G107" s="8"/>
      <c r="H107" s="8">
        <f>ROUND(F107*G107,2)</f>
        <v>0</v>
      </c>
    </row>
    <row r="108" spans="1:8" s="15" customFormat="1" ht="12" customHeight="1" x14ac:dyDescent="0.25">
      <c r="A108" s="3">
        <v>81</v>
      </c>
      <c r="B108" s="7" t="s">
        <v>1</v>
      </c>
      <c r="C108" s="40" t="s">
        <v>85</v>
      </c>
      <c r="D108" s="6" t="s">
        <v>127</v>
      </c>
      <c r="E108" s="7" t="s">
        <v>11</v>
      </c>
      <c r="F108" s="10">
        <v>2</v>
      </c>
      <c r="G108" s="8"/>
      <c r="H108" s="8">
        <f t="shared" ref="H108:H109" si="27">ROUND(F108*G108,2)</f>
        <v>0</v>
      </c>
    </row>
    <row r="109" spans="1:8" s="15" customFormat="1" ht="12" customHeight="1" x14ac:dyDescent="0.25">
      <c r="A109" s="3">
        <v>82</v>
      </c>
      <c r="B109" s="7" t="s">
        <v>1</v>
      </c>
      <c r="C109" s="40" t="s">
        <v>85</v>
      </c>
      <c r="D109" s="6" t="s">
        <v>128</v>
      </c>
      <c r="E109" s="7" t="s">
        <v>11</v>
      </c>
      <c r="F109" s="10">
        <v>2</v>
      </c>
      <c r="G109" s="8"/>
      <c r="H109" s="8">
        <f t="shared" si="27"/>
        <v>0</v>
      </c>
    </row>
    <row r="110" spans="1:8" s="15" customFormat="1" ht="24" x14ac:dyDescent="0.25">
      <c r="A110" s="3">
        <v>83</v>
      </c>
      <c r="B110" s="7" t="s">
        <v>1</v>
      </c>
      <c r="C110" s="40" t="s">
        <v>85</v>
      </c>
      <c r="D110" s="6" t="s">
        <v>129</v>
      </c>
      <c r="E110" s="7" t="s">
        <v>11</v>
      </c>
      <c r="F110" s="10">
        <v>2</v>
      </c>
      <c r="G110" s="8"/>
      <c r="H110" s="8">
        <f t="shared" ref="H110" si="28">ROUND(F110*G110,2)</f>
        <v>0</v>
      </c>
    </row>
    <row r="111" spans="1:8" s="15" customFormat="1" ht="24" x14ac:dyDescent="0.25">
      <c r="A111" s="3">
        <v>84</v>
      </c>
      <c r="B111" s="7" t="s">
        <v>1</v>
      </c>
      <c r="C111" s="40" t="s">
        <v>85</v>
      </c>
      <c r="D111" s="6" t="s">
        <v>130</v>
      </c>
      <c r="E111" s="7" t="s">
        <v>11</v>
      </c>
      <c r="F111" s="10">
        <v>2</v>
      </c>
      <c r="G111" s="8"/>
      <c r="H111" s="8">
        <f t="shared" ref="H111" si="29">ROUND(F111*G111,2)</f>
        <v>0</v>
      </c>
    </row>
    <row r="112" spans="1:8" s="15" customFormat="1" ht="12" customHeight="1" x14ac:dyDescent="0.25"/>
    <row r="113" spans="1:8" s="15" customFormat="1" ht="12" customHeight="1" x14ac:dyDescent="0.25">
      <c r="D113" s="43" t="s">
        <v>29</v>
      </c>
    </row>
    <row r="114" spans="1:8" s="15" customFormat="1" ht="36" x14ac:dyDescent="0.25">
      <c r="D114" s="44" t="s">
        <v>33</v>
      </c>
    </row>
    <row r="115" spans="1:8" s="15" customFormat="1" ht="24" x14ac:dyDescent="0.25">
      <c r="A115" s="12"/>
      <c r="B115" s="12"/>
      <c r="C115" s="12"/>
      <c r="D115" s="44" t="s">
        <v>83</v>
      </c>
      <c r="E115" s="12"/>
      <c r="F115" s="13"/>
      <c r="G115" s="14"/>
      <c r="H115" s="14"/>
    </row>
    <row r="116" spans="1:8" s="15" customFormat="1" ht="12" customHeight="1" x14ac:dyDescent="0.25">
      <c r="A116" s="12"/>
      <c r="B116" s="12"/>
      <c r="C116" s="12"/>
      <c r="D116" s="44" t="s">
        <v>84</v>
      </c>
      <c r="E116" s="12"/>
      <c r="F116" s="13"/>
      <c r="G116" s="14"/>
      <c r="H116" s="14"/>
    </row>
    <row r="117" spans="1:8" x14ac:dyDescent="0.25">
      <c r="B117" s="7"/>
      <c r="C117" s="40"/>
      <c r="D117" s="6"/>
      <c r="E117" s="7"/>
      <c r="F117" s="10"/>
      <c r="G117" s="8"/>
      <c r="H117" s="8"/>
    </row>
    <row r="118" spans="1:8" ht="15" x14ac:dyDescent="0.25">
      <c r="A118" s="12"/>
      <c r="B118" s="12"/>
      <c r="C118" s="12"/>
      <c r="D118" s="43"/>
      <c r="E118" s="12"/>
      <c r="F118" s="13"/>
      <c r="G118" s="14"/>
      <c r="H118" s="14"/>
    </row>
    <row r="119" spans="1:8" ht="15" x14ac:dyDescent="0.25">
      <c r="A119" s="12"/>
      <c r="B119" s="12"/>
      <c r="C119" s="12"/>
      <c r="E119" s="12"/>
      <c r="F119" s="13"/>
      <c r="G119" s="14"/>
      <c r="H119" s="14"/>
    </row>
    <row r="120" spans="1:8" ht="15" x14ac:dyDescent="0.25">
      <c r="A120" s="12"/>
      <c r="B120" s="12"/>
      <c r="C120" s="12"/>
      <c r="D120" s="11"/>
      <c r="E120" s="12"/>
      <c r="F120" s="13"/>
      <c r="G120" s="14"/>
      <c r="H120" s="14"/>
    </row>
    <row r="121" spans="1:8" x14ac:dyDescent="0.25">
      <c r="A121" s="4"/>
      <c r="B121" s="4"/>
      <c r="C121" s="4"/>
      <c r="D121" s="43"/>
      <c r="E121" s="4"/>
      <c r="F121" s="4"/>
      <c r="G121" s="4"/>
      <c r="H121" s="4"/>
    </row>
    <row r="124" spans="1:8" x14ac:dyDescent="0.25">
      <c r="B124" s="17"/>
      <c r="D124" s="44"/>
    </row>
    <row r="125" spans="1:8" x14ac:dyDescent="0.25">
      <c r="B125" s="7"/>
      <c r="C125" s="7"/>
      <c r="D125" s="43"/>
      <c r="E125" s="7"/>
      <c r="F125" s="10"/>
      <c r="G125" s="8"/>
      <c r="H125" s="8"/>
    </row>
    <row r="126" spans="1:8" ht="30" customHeight="1" x14ac:dyDescent="0.25"/>
    <row r="127" spans="1:8" x14ac:dyDescent="0.25">
      <c r="B127" s="17"/>
      <c r="D127" s="2"/>
    </row>
    <row r="128" spans="1:8" x14ac:dyDescent="0.25">
      <c r="B128" s="17"/>
      <c r="D128" s="2"/>
    </row>
    <row r="130" spans="2:8" ht="15" x14ac:dyDescent="0.25">
      <c r="B130" s="12"/>
      <c r="C130" s="12"/>
      <c r="D130" s="11"/>
      <c r="E130" s="12"/>
      <c r="F130" s="13"/>
      <c r="G130" s="14"/>
      <c r="H130" s="14"/>
    </row>
    <row r="131" spans="2:8" ht="15" customHeight="1" x14ac:dyDescent="0.25"/>
    <row r="132" spans="2:8" x14ac:dyDescent="0.25">
      <c r="B132" s="7"/>
      <c r="C132" s="7"/>
      <c r="D132" s="6"/>
      <c r="E132" s="7"/>
      <c r="F132" s="10"/>
      <c r="G132" s="8"/>
      <c r="H132" s="8"/>
    </row>
    <row r="133" spans="2:8" ht="15" customHeight="1" x14ac:dyDescent="0.25"/>
    <row r="134" spans="2:8" ht="15" customHeight="1" x14ac:dyDescent="0.25">
      <c r="B134" s="7"/>
      <c r="C134" s="7"/>
      <c r="D134" s="6"/>
      <c r="E134" s="7"/>
      <c r="F134" s="10"/>
      <c r="G134" s="8"/>
      <c r="H134" s="8"/>
    </row>
    <row r="135" spans="2:8" ht="30" customHeight="1" x14ac:dyDescent="0.25"/>
    <row r="136" spans="2:8" ht="30" customHeight="1" x14ac:dyDescent="0.25">
      <c r="B136" s="7"/>
      <c r="C136" s="7"/>
      <c r="D136" s="6"/>
      <c r="E136" s="7"/>
      <c r="F136" s="10"/>
      <c r="G136" s="8"/>
      <c r="H136" s="8"/>
    </row>
    <row r="137" spans="2:8" ht="30" customHeight="1" x14ac:dyDescent="0.25"/>
    <row r="138" spans="2:8" ht="52.5" customHeight="1" x14ac:dyDescent="0.25">
      <c r="B138" s="17"/>
      <c r="D138" s="2"/>
    </row>
    <row r="139" spans="2:8" ht="15" customHeight="1" x14ac:dyDescent="0.25">
      <c r="G139" s="41"/>
    </row>
    <row r="140" spans="2:8" ht="30" customHeight="1" x14ac:dyDescent="0.25">
      <c r="B140" s="7"/>
      <c r="C140" s="7"/>
      <c r="D140" s="6"/>
      <c r="E140" s="7"/>
      <c r="F140" s="10"/>
      <c r="G140" s="42"/>
      <c r="H140" s="8"/>
    </row>
    <row r="141" spans="2:8" ht="30" customHeight="1" x14ac:dyDescent="0.25">
      <c r="G141" s="41"/>
    </row>
    <row r="142" spans="2:8" x14ac:dyDescent="0.25">
      <c r="B142" s="17"/>
      <c r="D142" s="2"/>
    </row>
    <row r="145" ht="30" customHeight="1" x14ac:dyDescent="0.25"/>
    <row r="146" ht="30" customHeight="1" x14ac:dyDescent="0.25"/>
    <row r="147" ht="30" customHeight="1" x14ac:dyDescent="0.25"/>
  </sheetData>
  <mergeCells count="9">
    <mergeCell ref="B7:C7"/>
    <mergeCell ref="B8:C8"/>
    <mergeCell ref="B9:C9"/>
    <mergeCell ref="B10:C10"/>
    <mergeCell ref="B2:H2"/>
    <mergeCell ref="B3:C3"/>
    <mergeCell ref="B4:C4"/>
    <mergeCell ref="B5:D5"/>
    <mergeCell ref="B6:C6"/>
  </mergeCells>
  <phoneticPr fontId="12" type="noConversion"/>
  <pageMargins left="0.25" right="0.25" top="0.75" bottom="0.75" header="0.3" footer="0.3"/>
  <pageSetup paperSize="9" scale="70" fitToHeight="0" orientation="portrait" r:id="rId1"/>
  <rowBreaks count="1" manualBreakCount="1">
    <brk id="1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členění</vt:lpstr>
      <vt:lpstr>Soupis prací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Wellnetdesign</dc:creator>
  <cp:lastModifiedBy>Radim Ondra</cp:lastModifiedBy>
  <cp:lastPrinted>2023-10-09T08:03:25Z</cp:lastPrinted>
  <dcterms:created xsi:type="dcterms:W3CDTF">2021-06-08T07:38:24Z</dcterms:created>
  <dcterms:modified xsi:type="dcterms:W3CDTF">2024-02-26T12:13:18Z</dcterms:modified>
</cp:coreProperties>
</file>